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1075" windowHeight="9795"/>
  </bookViews>
  <sheets>
    <sheet name="Oude_jaren-kort" sheetId="5" r:id="rId1"/>
  </sheets>
  <calcPr calcId="125725"/>
</workbook>
</file>

<file path=xl/calcChain.xml><?xml version="1.0" encoding="utf-8"?>
<calcChain xmlns="http://schemas.openxmlformats.org/spreadsheetml/2006/main">
  <c r="A38" i="5"/>
  <c r="D7"/>
  <c r="C7"/>
  <c r="D8"/>
  <c r="D9"/>
  <c r="D10"/>
  <c r="D11"/>
  <c r="D12"/>
  <c r="D13"/>
  <c r="D14"/>
  <c r="D15"/>
  <c r="D16"/>
  <c r="F16" s="1"/>
  <c r="G16" s="1"/>
  <c r="D17"/>
  <c r="C8"/>
  <c r="C9"/>
  <c r="C10"/>
  <c r="C11"/>
  <c r="C12"/>
  <c r="E12" s="1"/>
  <c r="C13"/>
  <c r="C14"/>
  <c r="C15"/>
  <c r="C16"/>
  <c r="C17"/>
  <c r="E17"/>
  <c r="F17"/>
  <c r="G17" s="1"/>
  <c r="D18"/>
  <c r="F18" s="1"/>
  <c r="G18" s="1"/>
  <c r="C18"/>
  <c r="F7"/>
  <c r="G7" s="1"/>
  <c r="F8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E10"/>
  <c r="E13"/>
  <c r="E14"/>
  <c r="E16" l="1"/>
  <c r="E15"/>
  <c r="E11"/>
  <c r="E7"/>
  <c r="H7" s="1"/>
  <c r="I7" s="1"/>
  <c r="H17"/>
  <c r="I17" s="1"/>
  <c r="H16"/>
  <c r="I16" s="1"/>
  <c r="E8"/>
  <c r="E9"/>
  <c r="I9" s="1"/>
  <c r="H8"/>
  <c r="I8"/>
  <c r="H9"/>
  <c r="H14"/>
  <c r="I14" s="1"/>
  <c r="H10"/>
  <c r="I10" s="1"/>
  <c r="H12"/>
  <c r="I12" s="1"/>
  <c r="H13"/>
  <c r="I13" s="1"/>
  <c r="H15"/>
  <c r="I15" s="1"/>
  <c r="H11"/>
  <c r="I11" s="1"/>
  <c r="E18"/>
  <c r="H18" s="1"/>
  <c r="I18" l="1"/>
</calcChain>
</file>

<file path=xl/sharedStrings.xml><?xml version="1.0" encoding="utf-8"?>
<sst xmlns="http://schemas.openxmlformats.org/spreadsheetml/2006/main" count="66" uniqueCount="57">
  <si>
    <t>geboren</t>
  </si>
  <si>
    <t>overleden</t>
  </si>
  <si>
    <t>01-01-1858</t>
  </si>
  <si>
    <t>01-01-1959</t>
  </si>
  <si>
    <t>01-01-1960</t>
  </si>
  <si>
    <t>01-01-1761</t>
  </si>
  <si>
    <t>12-08-1889</t>
  </si>
  <si>
    <t>12-10-1981</t>
  </si>
  <si>
    <t>23-09-1998</t>
  </si>
  <si>
    <t>indien&lt;1900</t>
  </si>
  <si>
    <t>02-12-1790</t>
  </si>
  <si>
    <t>12-02-1762</t>
  </si>
  <si>
    <t>02-03-1759</t>
  </si>
  <si>
    <t>02-12-1803</t>
  </si>
  <si>
    <t>12-09-1910</t>
  </si>
  <si>
    <t>24-03-2010</t>
  </si>
  <si>
    <t>24-06-1897</t>
  </si>
  <si>
    <t>25-03-1923</t>
  </si>
  <si>
    <t>12-10-1723</t>
  </si>
  <si>
    <t>01-01-1710</t>
  </si>
  <si>
    <t>correctie 1900</t>
  </si>
  <si>
    <t>tmp2</t>
  </si>
  <si>
    <t>tmp3</t>
  </si>
  <si>
    <t>Leeftijd</t>
  </si>
  <si>
    <t>TEKST</t>
  </si>
  <si>
    <t>tmp0</t>
  </si>
  <si>
    <t>Datums als tekst invoeren altijd in formaat dd-mm-jjjj</t>
  </si>
  <si>
    <t>02-12-1810</t>
  </si>
  <si>
    <t>Formules:</t>
  </si>
  <si>
    <t>Cel A7</t>
  </si>
  <si>
    <t>Geboortedatum als tekst dd-mm-jjjj</t>
  </si>
  <si>
    <t>Cel B7</t>
  </si>
  <si>
    <t>Overlijdensdatum in tekst dd-mm-jjjj</t>
  </si>
  <si>
    <t>Cel C7</t>
  </si>
  <si>
    <t>formule</t>
  </si>
  <si>
    <t>Cel D7</t>
  </si>
  <si>
    <t>Cel E7</t>
  </si>
  <si>
    <t>=JAAR.DEEL(C7;D7)</t>
  </si>
  <si>
    <t>Cel F7</t>
  </si>
  <si>
    <t>=WAARDE(DEEL(D7;7;2))</t>
  </si>
  <si>
    <t>Cel G7</t>
  </si>
  <si>
    <t xml:space="preserve"> =ALS(F7=19;LINKS(B7;6)&amp;"31"&amp;+RECHTS(B7;2);B7)</t>
  </si>
  <si>
    <t>Cel H7</t>
  </si>
  <si>
    <t>=ALS.FOUT(JAAR.DEEL(+G7;C7);E7)</t>
  </si>
  <si>
    <t>Cel I7</t>
  </si>
  <si>
    <t>Resultaat leeftijd in decimalen</t>
  </si>
  <si>
    <t>01-01-1711</t>
  </si>
  <si>
    <t>12-10-1724</t>
  </si>
  <si>
    <t>01-01-1610</t>
  </si>
  <si>
    <t>12-10-1623</t>
  </si>
  <si>
    <t>12-10-1725</t>
  </si>
  <si>
    <t>01-01-1683</t>
  </si>
  <si>
    <t>=ALS(OF(WAARDE(DEEL(A7;7;2))=18;WAARDE(DEEL(A7;7;2))=16;(WAARDE(DEEL(A7;7;2))=17));LINKS(A7;6)&amp;"30"&amp;+RECHTS(A7;2);A7)</t>
  </si>
  <si>
    <t>=ALS(OF(WAARDE(DEEL(B7;7;2))=18;WAARDE(DEEL(B7;7;2))=16;(WAARDE(DEEL(B7;7;2))=17));LINKS(B7;6)&amp;"30"&amp;+RECHTS(B7;2);B7)</t>
  </si>
  <si>
    <t>Aantal dagen na 1-1-1900:</t>
  </si>
  <si>
    <r>
      <t>NB Als het gebruik van '</t>
    </r>
    <r>
      <rPr>
        <b/>
        <sz val="11"/>
        <color rgb="FFFF0000"/>
        <rFont val="Calibri"/>
        <family val="2"/>
        <scheme val="minor"/>
      </rPr>
      <t>datumsysteem 1904</t>
    </r>
    <r>
      <rPr>
        <sz val="11"/>
        <color theme="1"/>
        <rFont val="Calibri"/>
        <family val="2"/>
        <scheme val="minor"/>
      </rPr>
      <t>' ingesteld staat krijgt U 1462 dagen minder bij de uitkomst!</t>
    </r>
  </si>
  <si>
    <t>Controleer dit bij: Opties voor Excel - Geavanceerd - Bij het berekenen van deze werkmap - 1904-datumsysteem gebruiken</t>
  </si>
</sst>
</file>

<file path=xl/styles.xml><?xml version="1.0" encoding="utf-8"?>
<styleSheet xmlns="http://schemas.openxmlformats.org/spreadsheetml/2006/main">
  <numFmts count="2">
    <numFmt numFmtId="164" formatCode="dd/mm/yyyy"/>
    <numFmt numFmtId="165" formatCode="0.0_ ;[Red]\-0.0\ 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quotePrefix="1" applyNumberFormat="1"/>
    <xf numFmtId="1" fontId="0" fillId="0" borderId="0" xfId="0" applyNumberFormat="1"/>
    <xf numFmtId="0" fontId="2" fillId="0" borderId="0" xfId="0" applyFont="1"/>
    <xf numFmtId="0" fontId="0" fillId="0" borderId="0" xfId="0" quotePrefix="1"/>
    <xf numFmtId="0" fontId="2" fillId="2" borderId="0" xfId="0" applyFont="1" applyFill="1"/>
    <xf numFmtId="0" fontId="0" fillId="2" borderId="0" xfId="0" applyFill="1"/>
    <xf numFmtId="2" fontId="0" fillId="0" borderId="0" xfId="0" applyNumberFormat="1"/>
    <xf numFmtId="0" fontId="2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5" fontId="0" fillId="0" borderId="0" xfId="0" applyNumberFormat="1"/>
    <xf numFmtId="0" fontId="1" fillId="2" borderId="0" xfId="0" applyFont="1" applyFill="1"/>
    <xf numFmtId="164" fontId="0" fillId="3" borderId="1" xfId="0" quotePrefix="1" applyNumberFormat="1" applyFill="1" applyBorder="1"/>
    <xf numFmtId="164" fontId="0" fillId="3" borderId="1" xfId="0" applyNumberFormat="1" applyFill="1" applyBorder="1"/>
    <xf numFmtId="0" fontId="0" fillId="3" borderId="1" xfId="0" quotePrefix="1" applyFill="1" applyBorder="1"/>
    <xf numFmtId="0" fontId="0" fillId="3" borderId="1" xfId="0" applyFill="1" applyBorder="1"/>
    <xf numFmtId="165" fontId="0" fillId="3" borderId="1" xfId="0" applyNumberFormat="1" applyFill="1" applyBorder="1"/>
    <xf numFmtId="1" fontId="2" fillId="0" borderId="0" xfId="0" applyNumberFormat="1" applyFont="1"/>
    <xf numFmtId="0" fontId="0" fillId="4" borderId="0" xfId="0" applyFill="1"/>
    <xf numFmtId="0" fontId="0" fillId="4" borderId="0" xfId="0" applyFill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133350</xdr:rowOff>
    </xdr:from>
    <xdr:to>
      <xdr:col>4</xdr:col>
      <xdr:colOff>723900</xdr:colOff>
      <xdr:row>2</xdr:row>
      <xdr:rowOff>114300</xdr:rowOff>
    </xdr:to>
    <xdr:sp macro="" textlink="">
      <xdr:nvSpPr>
        <xdr:cNvPr id="2" name="PIJL-LINKS 1"/>
        <xdr:cNvSpPr/>
      </xdr:nvSpPr>
      <xdr:spPr>
        <a:xfrm>
          <a:off x="3476625" y="133350"/>
          <a:ext cx="80010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6</xdr:col>
      <xdr:colOff>638175</xdr:colOff>
      <xdr:row>40</xdr:row>
      <xdr:rowOff>0</xdr:rowOff>
    </xdr:to>
    <xdr:pic>
      <xdr:nvPicPr>
        <xdr:cNvPr id="3" name="Afbeelding 2" descr="excel-1904-omrekenen-instelli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477000"/>
          <a:ext cx="599122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</xdr:row>
      <xdr:rowOff>85725</xdr:rowOff>
    </xdr:from>
    <xdr:to>
      <xdr:col>11</xdr:col>
      <xdr:colOff>19050</xdr:colOff>
      <xdr:row>30</xdr:row>
      <xdr:rowOff>85725</xdr:rowOff>
    </xdr:to>
    <xdr:cxnSp macro="">
      <xdr:nvCxnSpPr>
        <xdr:cNvPr id="5" name="Rechte verbindingslijn 4"/>
        <xdr:cNvCxnSpPr/>
      </xdr:nvCxnSpPr>
      <xdr:spPr>
        <a:xfrm>
          <a:off x="47625" y="5800725"/>
          <a:ext cx="8648700" cy="0"/>
        </a:xfrm>
        <a:prstGeom prst="line">
          <a:avLst/>
        </a:prstGeom>
        <a:ln w="38100"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I38"/>
  <sheetViews>
    <sheetView showGridLines="0" tabSelected="1" topLeftCell="A19" workbookViewId="0">
      <selection activeCell="L40" sqref="L40"/>
    </sheetView>
  </sheetViews>
  <sheetFormatPr defaultRowHeight="15"/>
  <cols>
    <col min="1" max="1" width="13.7109375" customWidth="1"/>
    <col min="2" max="2" width="13.140625" customWidth="1"/>
    <col min="3" max="3" width="14.28515625" customWidth="1"/>
    <col min="4" max="4" width="12.140625" customWidth="1"/>
    <col min="5" max="5" width="13.5703125" customWidth="1"/>
    <col min="6" max="6" width="13.42578125" style="9" bestFit="1" customWidth="1"/>
    <col min="7" max="7" width="11.5703125" customWidth="1"/>
    <col min="8" max="8" width="10.5703125" customWidth="1"/>
    <col min="9" max="9" width="9.42578125" bestFit="1" customWidth="1"/>
  </cols>
  <sheetData>
    <row r="1" spans="1:9">
      <c r="A1" s="1"/>
      <c r="B1" s="2"/>
    </row>
    <row r="2" spans="1:9">
      <c r="A2" s="3" t="s">
        <v>26</v>
      </c>
    </row>
    <row r="5" spans="1:9">
      <c r="A5" t="s">
        <v>24</v>
      </c>
      <c r="B5" t="s">
        <v>24</v>
      </c>
      <c r="C5" t="s">
        <v>0</v>
      </c>
      <c r="D5" t="s">
        <v>1</v>
      </c>
    </row>
    <row r="6" spans="1:9">
      <c r="A6" s="5" t="s">
        <v>0</v>
      </c>
      <c r="B6" s="5" t="s">
        <v>1</v>
      </c>
      <c r="C6" s="5" t="s">
        <v>9</v>
      </c>
      <c r="D6" s="5" t="s">
        <v>9</v>
      </c>
      <c r="E6" s="8" t="s">
        <v>25</v>
      </c>
      <c r="F6" s="10" t="s">
        <v>20</v>
      </c>
      <c r="G6" s="10" t="s">
        <v>21</v>
      </c>
      <c r="H6" s="10" t="s">
        <v>22</v>
      </c>
      <c r="I6" s="10" t="s">
        <v>23</v>
      </c>
    </row>
    <row r="7" spans="1:9">
      <c r="A7" s="13" t="s">
        <v>2</v>
      </c>
      <c r="B7" s="15" t="s">
        <v>6</v>
      </c>
      <c r="C7" t="str">
        <f>IF(OR(VALUE(MID(A7,7,2))=18,VALUE(MID(A7,7,2))=16,(VALUE(MID(A7,7,2))=17)),LEFT(A7,6)&amp;"30"&amp;+RIGHT(A7,2),A7)</f>
        <v>01-01-3058</v>
      </c>
      <c r="D7" t="str">
        <f>IF(OR(VALUE(MID(B7,7,2))=18,VALUE(MID(B7,7,2))=16,(VALUE(MID(B7,7,2))=17)),LEFT(B7,6)&amp;"30"&amp;+RIGHT(B7,2),B7)</f>
        <v>12-08-3089</v>
      </c>
      <c r="E7" s="7">
        <f>YEARFRAC(C7,D7)</f>
        <v>31.613888888888887</v>
      </c>
      <c r="F7" s="9">
        <f>VALUE(MID(D7,7,2))</f>
        <v>30</v>
      </c>
      <c r="G7" t="str">
        <f t="shared" ref="G7:G15" si="0">IF(F7=19,LEFT(B7,6)&amp;"31"&amp;+RIGHT(B7,2),B7)</f>
        <v>12-08-1889</v>
      </c>
      <c r="H7" s="11">
        <f t="shared" ref="H7:H15" si="1">IFERROR(YEARFRAC(+G7,C7),E7)</f>
        <v>31.613888888888887</v>
      </c>
      <c r="I7" s="17">
        <f t="shared" ref="I7:I15" si="2">IF(IFERROR(YEARFRAC(+G7,C7),E7)&gt;100,E7,H7)</f>
        <v>31.613888888888887</v>
      </c>
    </row>
    <row r="8" spans="1:9">
      <c r="A8" s="13" t="s">
        <v>3</v>
      </c>
      <c r="B8" s="15" t="s">
        <v>7</v>
      </c>
      <c r="C8" t="str">
        <f t="shared" ref="C8:D17" si="3">IF(OR(VALUE(MID(A8,7,2))=18,VALUE(MID(A8,7,2))=16,(VALUE(MID(A8,7,2))=17)),LEFT(A8,6)&amp;"30"&amp;+RIGHT(A8,2),A8)</f>
        <v>01-01-1959</v>
      </c>
      <c r="D8" t="str">
        <f t="shared" si="3"/>
        <v>12-10-1981</v>
      </c>
      <c r="E8" s="7">
        <f t="shared" ref="E8:E15" si="4">YEARFRAC(C8,D8)</f>
        <v>22.780555555555555</v>
      </c>
      <c r="F8" s="9">
        <f t="shared" ref="F8:F15" si="5">VALUE(MID(D8,7,2))</f>
        <v>19</v>
      </c>
      <c r="G8" t="str">
        <f t="shared" si="0"/>
        <v>12-10-3181</v>
      </c>
      <c r="H8" s="11">
        <f t="shared" si="1"/>
        <v>1222.7805555555556</v>
      </c>
      <c r="I8" s="17">
        <f t="shared" si="2"/>
        <v>22.780555555555555</v>
      </c>
    </row>
    <row r="9" spans="1:9">
      <c r="A9" s="13" t="s">
        <v>4</v>
      </c>
      <c r="B9" s="15" t="s">
        <v>8</v>
      </c>
      <c r="C9" t="str">
        <f t="shared" si="3"/>
        <v>01-01-1960</v>
      </c>
      <c r="D9" t="str">
        <f t="shared" si="3"/>
        <v>23-09-1998</v>
      </c>
      <c r="E9" s="7">
        <f t="shared" si="4"/>
        <v>38.727777777777774</v>
      </c>
      <c r="F9" s="9">
        <f t="shared" si="5"/>
        <v>19</v>
      </c>
      <c r="G9" t="str">
        <f t="shared" si="0"/>
        <v>23-09-3198</v>
      </c>
      <c r="H9" s="11">
        <f t="shared" si="1"/>
        <v>1238.7277777777779</v>
      </c>
      <c r="I9" s="17">
        <f t="shared" si="2"/>
        <v>38.727777777777774</v>
      </c>
    </row>
    <row r="10" spans="1:9">
      <c r="A10" s="13" t="s">
        <v>5</v>
      </c>
      <c r="B10" s="15" t="s">
        <v>27</v>
      </c>
      <c r="C10" t="str">
        <f t="shared" si="3"/>
        <v>01-01-3061</v>
      </c>
      <c r="D10" t="str">
        <f t="shared" si="3"/>
        <v>02-12-3010</v>
      </c>
      <c r="E10" s="7">
        <f t="shared" si="4"/>
        <v>50.080555555555556</v>
      </c>
      <c r="F10" s="9">
        <f t="shared" si="5"/>
        <v>30</v>
      </c>
      <c r="G10" t="str">
        <f t="shared" si="0"/>
        <v>02-12-1810</v>
      </c>
      <c r="H10" s="11">
        <f t="shared" si="1"/>
        <v>50.080555555555556</v>
      </c>
      <c r="I10" s="17">
        <f t="shared" si="2"/>
        <v>50.080555555555556</v>
      </c>
    </row>
    <row r="11" spans="1:9">
      <c r="A11" s="14" t="s">
        <v>12</v>
      </c>
      <c r="B11" s="15" t="s">
        <v>10</v>
      </c>
      <c r="C11" t="str">
        <f t="shared" si="3"/>
        <v>02-03-3059</v>
      </c>
      <c r="D11" t="str">
        <f t="shared" si="3"/>
        <v>02-12-3090</v>
      </c>
      <c r="E11" s="7">
        <f t="shared" si="4"/>
        <v>31.75</v>
      </c>
      <c r="F11" s="9">
        <f t="shared" si="5"/>
        <v>30</v>
      </c>
      <c r="G11" t="str">
        <f t="shared" si="0"/>
        <v>02-12-1790</v>
      </c>
      <c r="H11" s="11">
        <f t="shared" si="1"/>
        <v>31.75</v>
      </c>
      <c r="I11" s="17">
        <f t="shared" si="2"/>
        <v>31.75</v>
      </c>
    </row>
    <row r="12" spans="1:9">
      <c r="A12" s="13" t="s">
        <v>11</v>
      </c>
      <c r="B12" s="15" t="s">
        <v>13</v>
      </c>
      <c r="C12" t="str">
        <f t="shared" si="3"/>
        <v>12-02-3062</v>
      </c>
      <c r="D12" t="str">
        <f t="shared" si="3"/>
        <v>02-12-3003</v>
      </c>
      <c r="E12" s="7">
        <f t="shared" si="4"/>
        <v>58.194444444444443</v>
      </c>
      <c r="F12" s="9">
        <f t="shared" si="5"/>
        <v>30</v>
      </c>
      <c r="G12" t="str">
        <f t="shared" si="0"/>
        <v>02-12-1803</v>
      </c>
      <c r="H12" s="11">
        <f t="shared" si="1"/>
        <v>58.194444444444443</v>
      </c>
      <c r="I12" s="17">
        <f t="shared" si="2"/>
        <v>58.194444444444443</v>
      </c>
    </row>
    <row r="13" spans="1:9">
      <c r="A13" s="13" t="s">
        <v>14</v>
      </c>
      <c r="B13" s="15" t="s">
        <v>15</v>
      </c>
      <c r="C13" t="str">
        <f t="shared" si="3"/>
        <v>12-09-1910</v>
      </c>
      <c r="D13" t="str">
        <f t="shared" si="3"/>
        <v>24-03-2010</v>
      </c>
      <c r="E13" s="7">
        <f t="shared" si="4"/>
        <v>99.533333333333331</v>
      </c>
      <c r="F13" s="9">
        <f t="shared" si="5"/>
        <v>20</v>
      </c>
      <c r="G13" t="str">
        <f t="shared" si="0"/>
        <v>24-03-2010</v>
      </c>
      <c r="H13" s="11">
        <f t="shared" si="1"/>
        <v>99.533333333333331</v>
      </c>
      <c r="I13" s="17">
        <f t="shared" si="2"/>
        <v>99.533333333333331</v>
      </c>
    </row>
    <row r="14" spans="1:9">
      <c r="A14" s="14" t="s">
        <v>16</v>
      </c>
      <c r="B14" s="15" t="s">
        <v>17</v>
      </c>
      <c r="C14" t="str">
        <f t="shared" si="3"/>
        <v>24-06-3097</v>
      </c>
      <c r="D14" t="str">
        <f t="shared" si="3"/>
        <v>25-03-1923</v>
      </c>
      <c r="E14" s="7">
        <f t="shared" si="4"/>
        <v>1174.2472222222223</v>
      </c>
      <c r="F14" s="9">
        <f t="shared" si="5"/>
        <v>19</v>
      </c>
      <c r="G14" t="str">
        <f t="shared" si="0"/>
        <v>25-03-3123</v>
      </c>
      <c r="H14" s="11">
        <f t="shared" si="1"/>
        <v>25.752777777777776</v>
      </c>
      <c r="I14" s="17">
        <f t="shared" si="2"/>
        <v>25.752777777777776</v>
      </c>
    </row>
    <row r="15" spans="1:9">
      <c r="A15" s="14" t="s">
        <v>19</v>
      </c>
      <c r="B15" s="16" t="s">
        <v>18</v>
      </c>
      <c r="C15" t="str">
        <f t="shared" si="3"/>
        <v>01-01-3010</v>
      </c>
      <c r="D15" t="str">
        <f t="shared" si="3"/>
        <v>12-10-3023</v>
      </c>
      <c r="E15" s="7">
        <f t="shared" si="4"/>
        <v>13.780555555555555</v>
      </c>
      <c r="F15" s="9">
        <f t="shared" si="5"/>
        <v>30</v>
      </c>
      <c r="G15" t="str">
        <f t="shared" si="0"/>
        <v>12-10-1723</v>
      </c>
      <c r="H15" s="11">
        <f t="shared" si="1"/>
        <v>13.780555555555555</v>
      </c>
      <c r="I15" s="17">
        <f t="shared" si="2"/>
        <v>13.780555555555555</v>
      </c>
    </row>
    <row r="16" spans="1:9">
      <c r="A16" s="14" t="s">
        <v>46</v>
      </c>
      <c r="B16" s="16" t="s">
        <v>47</v>
      </c>
      <c r="C16" t="str">
        <f t="shared" si="3"/>
        <v>01-01-3011</v>
      </c>
      <c r="D16" t="str">
        <f t="shared" si="3"/>
        <v>12-10-3024</v>
      </c>
      <c r="E16" s="7">
        <f t="shared" ref="E16" si="6">YEARFRAC(C16,D16)</f>
        <v>13.780555555555555</v>
      </c>
      <c r="F16" s="9">
        <f t="shared" ref="F16" si="7">VALUE(MID(D16,7,2))</f>
        <v>30</v>
      </c>
      <c r="G16" t="str">
        <f t="shared" ref="G16" si="8">IF(F16=19,LEFT(B16,6)&amp;"31"&amp;+RIGHT(B16,2),B16)</f>
        <v>12-10-1724</v>
      </c>
      <c r="H16" s="11">
        <f t="shared" ref="H16" si="9">IFERROR(YEARFRAC(+G16,C16),E16)</f>
        <v>13.780555555555555</v>
      </c>
      <c r="I16" s="17">
        <f t="shared" ref="I16" si="10">IF(IFERROR(YEARFRAC(+G16,C16),E16)&gt;100,E16,H16)</f>
        <v>13.780555555555555</v>
      </c>
    </row>
    <row r="17" spans="1:9">
      <c r="A17" s="14" t="s">
        <v>51</v>
      </c>
      <c r="B17" s="16" t="s">
        <v>50</v>
      </c>
      <c r="C17" t="str">
        <f t="shared" si="3"/>
        <v>01-01-3083</v>
      </c>
      <c r="D17" t="str">
        <f t="shared" si="3"/>
        <v>12-10-3025</v>
      </c>
      <c r="E17" s="7">
        <f t="shared" ref="E17" si="11">YEARFRAC(C17,D17)</f>
        <v>57.219444444444441</v>
      </c>
      <c r="F17" s="9">
        <f t="shared" ref="F17" si="12">VALUE(MID(D17,7,2))</f>
        <v>30</v>
      </c>
      <c r="G17" t="str">
        <f t="shared" ref="G17" si="13">IF(F17=19,LEFT(B17,6)&amp;"31"&amp;+RIGHT(B17,2),B17)</f>
        <v>12-10-1725</v>
      </c>
      <c r="H17" s="11">
        <f t="shared" ref="H17" si="14">IFERROR(YEARFRAC(+G17,C17),E17)</f>
        <v>57.219444444444441</v>
      </c>
      <c r="I17" s="17">
        <f t="shared" ref="I17" si="15">IF(IFERROR(YEARFRAC(+G17,C17),E17)&gt;100,E17,H17)</f>
        <v>57.219444444444441</v>
      </c>
    </row>
    <row r="18" spans="1:9">
      <c r="A18" s="14" t="s">
        <v>48</v>
      </c>
      <c r="B18" s="16" t="s">
        <v>49</v>
      </c>
      <c r="C18" t="str">
        <f t="shared" ref="C18:D18" si="16">IF(OR(VALUE(MID(A18,7,2))=18,VALUE(MID(A18,7,2))=16,(VALUE(MID(A18,7,2))=17)),LEFT(A18,6)&amp;"30"&amp;+RIGHT(A18,2),A18)</f>
        <v>01-01-3010</v>
      </c>
      <c r="D18" t="str">
        <f t="shared" si="16"/>
        <v>12-10-3023</v>
      </c>
      <c r="E18" s="7">
        <f t="shared" ref="E18" si="17">YEARFRAC($C18,$D18)</f>
        <v>13.780555555555555</v>
      </c>
      <c r="F18" s="9">
        <f>VALUE(MID($D18,7,2))</f>
        <v>30</v>
      </c>
      <c r="G18" t="str">
        <f>IF(F18=19,LEFT($B18,6)&amp;"31"&amp;+RIGHT($B18,2),$B18)</f>
        <v>12-10-1623</v>
      </c>
      <c r="H18" s="11">
        <f>IFERROR(YEARFRAC(+$G18,$C18),$E18)</f>
        <v>13.780555555555555</v>
      </c>
      <c r="I18" s="17">
        <f>IF(IFERROR(YEARFRAC(+$G18,$C18),$E18)&gt;100,E18,H18)</f>
        <v>13.780555555555555</v>
      </c>
    </row>
    <row r="21" spans="1:9">
      <c r="A21" s="12" t="s">
        <v>28</v>
      </c>
      <c r="B21" s="6"/>
    </row>
    <row r="22" spans="1:9">
      <c r="A22" t="s">
        <v>29</v>
      </c>
      <c r="B22" t="s">
        <v>30</v>
      </c>
    </row>
    <row r="23" spans="1:9">
      <c r="A23" t="s">
        <v>31</v>
      </c>
      <c r="B23" t="s">
        <v>32</v>
      </c>
    </row>
    <row r="24" spans="1:9">
      <c r="A24" t="s">
        <v>33</v>
      </c>
      <c r="B24" t="s">
        <v>34</v>
      </c>
      <c r="D24" s="4" t="s">
        <v>52</v>
      </c>
    </row>
    <row r="25" spans="1:9">
      <c r="A25" t="s">
        <v>35</v>
      </c>
      <c r="B25" t="s">
        <v>34</v>
      </c>
      <c r="D25" s="4" t="s">
        <v>53</v>
      </c>
    </row>
    <row r="26" spans="1:9">
      <c r="A26" t="s">
        <v>36</v>
      </c>
      <c r="B26" t="s">
        <v>34</v>
      </c>
      <c r="D26" s="4" t="s">
        <v>37</v>
      </c>
    </row>
    <row r="27" spans="1:9">
      <c r="A27" t="s">
        <v>38</v>
      </c>
      <c r="B27" t="s">
        <v>34</v>
      </c>
      <c r="D27" s="4" t="s">
        <v>39</v>
      </c>
    </row>
    <row r="28" spans="1:9">
      <c r="A28" t="s">
        <v>40</v>
      </c>
      <c r="B28" t="s">
        <v>34</v>
      </c>
      <c r="D28" s="4" t="s">
        <v>41</v>
      </c>
    </row>
    <row r="29" spans="1:9">
      <c r="A29" t="s">
        <v>42</v>
      </c>
      <c r="B29" t="s">
        <v>34</v>
      </c>
      <c r="D29" s="4" t="s">
        <v>43</v>
      </c>
    </row>
    <row r="30" spans="1:9">
      <c r="A30" t="s">
        <v>44</v>
      </c>
      <c r="B30" t="s">
        <v>45</v>
      </c>
    </row>
    <row r="32" spans="1:9">
      <c r="A32" s="19" t="s">
        <v>55</v>
      </c>
      <c r="B32" s="19"/>
      <c r="C32" s="19"/>
      <c r="D32" s="19"/>
      <c r="E32" s="19"/>
      <c r="F32" s="20"/>
      <c r="G32" s="19"/>
    </row>
    <row r="33" spans="1:1">
      <c r="A33" t="s">
        <v>56</v>
      </c>
    </row>
    <row r="37" spans="1:1">
      <c r="A37" t="s">
        <v>54</v>
      </c>
    </row>
    <row r="38" spans="1:1">
      <c r="A38" s="18">
        <f ca="1">TODAY()</f>
        <v>43831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Oude_jaren-kort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leeftijd voor 1900 berekenen</dc:title>
  <dc:subject>leeftijd voor 1900 berekenen</dc:subject>
  <dc:creator>Peter Franke</dc:creator>
  <cp:keywords>datum voor 1900</cp:keywords>
  <dc:description>© Peter Franke
Gebruik voor eigen risico
Gebruik NIET 1904 datumsysteem</dc:description>
  <cp:lastModifiedBy>Peter</cp:lastModifiedBy>
  <dcterms:created xsi:type="dcterms:W3CDTF">2016-02-28T12:52:59Z</dcterms:created>
  <dcterms:modified xsi:type="dcterms:W3CDTF">2020-01-01T08:07:47Z</dcterms:modified>
  <cp:contentStatus>versie 4.0</cp:contentStatus>
</cp:coreProperties>
</file>