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standen-Word\Unicode\"/>
    </mc:Choice>
  </mc:AlternateContent>
  <xr:revisionPtr revIDLastSave="0" documentId="13_ncr:1_{42F4B40E-0C27-4CD7-947F-C8378200F719}" xr6:coauthVersionLast="36" xr6:coauthVersionMax="36" xr10:uidLastSave="{00000000-0000-0000-0000-000000000000}"/>
  <bookViews>
    <workbookView xWindow="0" yWindow="0" windowWidth="17412" windowHeight="10116" activeTab="1" xr2:uid="{D9E97D4E-413D-4818-95EF-713AD78DFE86}"/>
  </bookViews>
  <sheets>
    <sheet name="Unicode128672-128767" sheetId="1" r:id="rId1"/>
    <sheet name="Unicode1F600-1F64F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J2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A17" i="2"/>
  <c r="D2" i="2"/>
  <c r="A16" i="2"/>
  <c r="A10" i="2"/>
  <c r="A11" i="2"/>
  <c r="A12" i="2"/>
  <c r="A13" i="2"/>
  <c r="A14" i="2"/>
  <c r="A15" i="2"/>
  <c r="A4" i="2"/>
  <c r="A5" i="2"/>
  <c r="A6" i="2"/>
  <c r="A7" i="2"/>
  <c r="A8" i="2"/>
  <c r="A9" i="2"/>
  <c r="A3" i="2"/>
  <c r="A2" i="2"/>
  <c r="G2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4" i="1"/>
  <c r="M3" i="1"/>
  <c r="A17" i="1"/>
  <c r="J17" i="1"/>
  <c r="P2" i="1"/>
  <c r="D2" i="1"/>
  <c r="J2" i="1"/>
  <c r="M2" i="1"/>
  <c r="A2" i="1"/>
</calcChain>
</file>

<file path=xl/sharedStrings.xml><?xml version="1.0" encoding="utf-8"?>
<sst xmlns="http://schemas.openxmlformats.org/spreadsheetml/2006/main" count="322" uniqueCount="274">
  <si>
    <t>Symbool</t>
  </si>
  <si>
    <t>Hexa</t>
  </si>
  <si>
    <t>1F680</t>
  </si>
  <si>
    <t>1F681</t>
  </si>
  <si>
    <t>1F682</t>
  </si>
  <si>
    <t>1F683</t>
  </si>
  <si>
    <t>1F684</t>
  </si>
  <si>
    <t>1F685</t>
  </si>
  <si>
    <t>1F686</t>
  </si>
  <si>
    <t>1F687</t>
  </si>
  <si>
    <t>1F688</t>
  </si>
  <si>
    <t>1F689</t>
  </si>
  <si>
    <t>1F690</t>
  </si>
  <si>
    <t>1F691</t>
  </si>
  <si>
    <t>1F692</t>
  </si>
  <si>
    <t>1F693</t>
  </si>
  <si>
    <t>1F694</t>
  </si>
  <si>
    <t>1F695</t>
  </si>
  <si>
    <t>1F696</t>
  </si>
  <si>
    <t>1F697</t>
  </si>
  <si>
    <t>1F698</t>
  </si>
  <si>
    <t>1F699</t>
  </si>
  <si>
    <t>1F69A</t>
  </si>
  <si>
    <t>1F69B</t>
  </si>
  <si>
    <t>1F69C</t>
  </si>
  <si>
    <t>1F69D</t>
  </si>
  <si>
    <t>1F69E</t>
  </si>
  <si>
    <t>1F96F</t>
  </si>
  <si>
    <t>1F6A0</t>
  </si>
  <si>
    <t>1F6A1</t>
  </si>
  <si>
    <t>1F6A2</t>
  </si>
  <si>
    <t>1F6A3</t>
  </si>
  <si>
    <t>1F6A4</t>
  </si>
  <si>
    <t>1F6A5</t>
  </si>
  <si>
    <t>1F6A6</t>
  </si>
  <si>
    <t>1F6A7</t>
  </si>
  <si>
    <t>1F6A8</t>
  </si>
  <si>
    <t>1F6A9</t>
  </si>
  <si>
    <t>1F6AA</t>
  </si>
  <si>
    <t>1F6BB</t>
  </si>
  <si>
    <t>1F6AB</t>
  </si>
  <si>
    <t>1F6AC</t>
  </si>
  <si>
    <t>1F6AD</t>
  </si>
  <si>
    <t>1F6AE</t>
  </si>
  <si>
    <t>1F6AF</t>
  </si>
  <si>
    <t>1F6B0</t>
  </si>
  <si>
    <t>1F6B1</t>
  </si>
  <si>
    <t>1F6B2</t>
  </si>
  <si>
    <t>1F6B3</t>
  </si>
  <si>
    <t>1F6B4</t>
  </si>
  <si>
    <t>1F6B5</t>
  </si>
  <si>
    <t>1F6B6</t>
  </si>
  <si>
    <t>1F6B7</t>
  </si>
  <si>
    <t>1F6B8</t>
  </si>
  <si>
    <t>1F6B9</t>
  </si>
  <si>
    <t>1F6BA</t>
  </si>
  <si>
    <t>1F6BC</t>
  </si>
  <si>
    <t>1F6BD</t>
  </si>
  <si>
    <t>1F6BE</t>
  </si>
  <si>
    <t>1F6BF</t>
  </si>
  <si>
    <t>1F6D0</t>
  </si>
  <si>
    <t>1F6D1</t>
  </si>
  <si>
    <t>1F6D2</t>
  </si>
  <si>
    <t>1F6D3</t>
  </si>
  <si>
    <t>1F6D4</t>
  </si>
  <si>
    <t>1F6D5</t>
  </si>
  <si>
    <t>1F6D6</t>
  </si>
  <si>
    <t>1F6D7</t>
  </si>
  <si>
    <t>1F6D8</t>
  </si>
  <si>
    <t>1F6D9</t>
  </si>
  <si>
    <t>1F6DA</t>
  </si>
  <si>
    <t>1F6DB</t>
  </si>
  <si>
    <t>1F6DC</t>
  </si>
  <si>
    <t>1F6DD</t>
  </si>
  <si>
    <t>1F6DE</t>
  </si>
  <si>
    <t>1F6DF</t>
  </si>
  <si>
    <t>1F6E0</t>
  </si>
  <si>
    <t>1F6E1</t>
  </si>
  <si>
    <t>1F6E2</t>
  </si>
  <si>
    <t>1F6E3</t>
  </si>
  <si>
    <t>1F6E4</t>
  </si>
  <si>
    <t>1F6E5</t>
  </si>
  <si>
    <t>1F6E6</t>
  </si>
  <si>
    <t>1F6E7</t>
  </si>
  <si>
    <t>1F6E8</t>
  </si>
  <si>
    <t>1F6E9</t>
  </si>
  <si>
    <t>1F6EA</t>
  </si>
  <si>
    <t>1F6EB</t>
  </si>
  <si>
    <t>1F6EC</t>
  </si>
  <si>
    <t>1F6F0</t>
  </si>
  <si>
    <t>1F6F1</t>
  </si>
  <si>
    <t>1F6F2</t>
  </si>
  <si>
    <t>1F6F3</t>
  </si>
  <si>
    <t>1F6F4</t>
  </si>
  <si>
    <t>1F6F5</t>
  </si>
  <si>
    <t>1F6F6</t>
  </si>
  <si>
    <t>1F6F7</t>
  </si>
  <si>
    <t>1F6F8</t>
  </si>
  <si>
    <t>1F6F9</t>
  </si>
  <si>
    <t>1F6FA</t>
  </si>
  <si>
    <t>1F6FB</t>
  </si>
  <si>
    <t>1F6FC</t>
  </si>
  <si>
    <t>1F6FD</t>
  </si>
  <si>
    <t>1F6FE</t>
  </si>
  <si>
    <t>1F6FF</t>
  </si>
  <si>
    <t>1F6ED</t>
  </si>
  <si>
    <t>1F6EE</t>
  </si>
  <si>
    <t>1F6EF</t>
  </si>
  <si>
    <t>1F68A</t>
  </si>
  <si>
    <t>1F68B</t>
  </si>
  <si>
    <t>1F68C</t>
  </si>
  <si>
    <t>1F68D</t>
  </si>
  <si>
    <t>1F68E</t>
  </si>
  <si>
    <t>1F68F</t>
  </si>
  <si>
    <t>🛡</t>
  </si>
  <si>
    <t>🛢</t>
  </si>
  <si>
    <t>🛣</t>
  </si>
  <si>
    <t>🛤</t>
  </si>
  <si>
    <t>🛥</t>
  </si>
  <si>
    <t>🛦</t>
  </si>
  <si>
    <t>🛧</t>
  </si>
  <si>
    <t>🛨</t>
  </si>
  <si>
    <t>🛩</t>
  </si>
  <si>
    <t>🛪</t>
  </si>
  <si>
    <t>🛫</t>
  </si>
  <si>
    <t>🛬</t>
  </si>
  <si>
    <t>🛭</t>
  </si>
  <si>
    <t>🛮</t>
  </si>
  <si>
    <t>🛯</t>
  </si>
  <si>
    <t>🛰</t>
  </si>
  <si>
    <t>🛱</t>
  </si>
  <si>
    <t>🛲</t>
  </si>
  <si>
    <t>🛳</t>
  </si>
  <si>
    <t>🛴</t>
  </si>
  <si>
    <t>🛵</t>
  </si>
  <si>
    <t>🛶</t>
  </si>
  <si>
    <t>🛷</t>
  </si>
  <si>
    <t>🛸</t>
  </si>
  <si>
    <t>🛹</t>
  </si>
  <si>
    <t>🛺</t>
  </si>
  <si>
    <t>🛻</t>
  </si>
  <si>
    <t>🛼</t>
  </si>
  <si>
    <t>🛽</t>
  </si>
  <si>
    <t>🛾</t>
  </si>
  <si>
    <t>🛿</t>
  </si>
  <si>
    <t>🚠</t>
  </si>
  <si>
    <t>🚡</t>
  </si>
  <si>
    <t>🚢</t>
  </si>
  <si>
    <t>🚣</t>
  </si>
  <si>
    <t>🚤</t>
  </si>
  <si>
    <t>🚥</t>
  </si>
  <si>
    <t>🚦</t>
  </si>
  <si>
    <t>🚧</t>
  </si>
  <si>
    <t>🚨</t>
  </si>
  <si>
    <t>🚩</t>
  </si>
  <si>
    <t>🚪</t>
  </si>
  <si>
    <t>🚫</t>
  </si>
  <si>
    <t>🚬</t>
  </si>
  <si>
    <t>🚭</t>
  </si>
  <si>
    <t>🚮</t>
  </si>
  <si>
    <t>🚯</t>
  </si>
  <si>
    <t>🚑</t>
  </si>
  <si>
    <t>🚒</t>
  </si>
  <si>
    <t>🚓</t>
  </si>
  <si>
    <t>🚔</t>
  </si>
  <si>
    <t>🚕</t>
  </si>
  <si>
    <t>🚖</t>
  </si>
  <si>
    <t>🚗</t>
  </si>
  <si>
    <t>🚘</t>
  </si>
  <si>
    <t>🚙</t>
  </si>
  <si>
    <t>🚚</t>
  </si>
  <si>
    <t>🚛</t>
  </si>
  <si>
    <t>🚜</t>
  </si>
  <si>
    <t>🚝</t>
  </si>
  <si>
    <t>🚞</t>
  </si>
  <si>
    <t>🚟</t>
  </si>
  <si>
    <t>🚁</t>
  </si>
  <si>
    <t>🚂</t>
  </si>
  <si>
    <t>🚃</t>
  </si>
  <si>
    <t>🚄</t>
  </si>
  <si>
    <t>🚅</t>
  </si>
  <si>
    <t>🚆</t>
  </si>
  <si>
    <t>🚇</t>
  </si>
  <si>
    <t>🚈</t>
  </si>
  <si>
    <t>🚉</t>
  </si>
  <si>
    <t>🚊</t>
  </si>
  <si>
    <t>🚋</t>
  </si>
  <si>
    <t>🚌</t>
  </si>
  <si>
    <t>🚍</t>
  </si>
  <si>
    <t>🚎</t>
  </si>
  <si>
    <t>EXCEL:</t>
  </si>
  <si>
    <t>Formule:</t>
  </si>
  <si>
    <t>=UNITEKEN(decimale waarde)</t>
  </si>
  <si>
    <t>=UNITEKEN(128697)</t>
  </si>
  <si>
    <t>WORD:</t>
  </si>
  <si>
    <t>Hexadecimaal getal en dan Alt-X kikken</t>
  </si>
  <si>
    <t>Deci</t>
  </si>
  <si>
    <t>Transport and Map Map Symbola 1F680-1F6FF</t>
  </si>
  <si>
    <t>of Alt ingedrukt houden en decmalewaarde intypen endan Alt loslaten</t>
  </si>
  <si>
    <t>1F600</t>
  </si>
  <si>
    <t>1F601</t>
  </si>
  <si>
    <t>1F602</t>
  </si>
  <si>
    <t>1F603</t>
  </si>
  <si>
    <t>1F604</t>
  </si>
  <si>
    <t>1F605</t>
  </si>
  <si>
    <t>1F606</t>
  </si>
  <si>
    <t>1F607</t>
  </si>
  <si>
    <t>1F608</t>
  </si>
  <si>
    <t>1F609</t>
  </si>
  <si>
    <t>1F610</t>
  </si>
  <si>
    <t>1F611</t>
  </si>
  <si>
    <t>1F612</t>
  </si>
  <si>
    <t>1F613</t>
  </si>
  <si>
    <t>1F60A</t>
  </si>
  <si>
    <t>1F60B</t>
  </si>
  <si>
    <t>1F60C</t>
  </si>
  <si>
    <t>1F60D</t>
  </si>
  <si>
    <t>1F60E</t>
  </si>
  <si>
    <t>1F60F</t>
  </si>
  <si>
    <t>1F614</t>
  </si>
  <si>
    <t>1F615</t>
  </si>
  <si>
    <t>1F616</t>
  </si>
  <si>
    <t>1F617</t>
  </si>
  <si>
    <t>1F618</t>
  </si>
  <si>
    <t>1F619</t>
  </si>
  <si>
    <t>1F620</t>
  </si>
  <si>
    <t>1F621</t>
  </si>
  <si>
    <t>1F622</t>
  </si>
  <si>
    <t>1F623</t>
  </si>
  <si>
    <t>1F624</t>
  </si>
  <si>
    <t>1F625</t>
  </si>
  <si>
    <t>1F62A</t>
  </si>
  <si>
    <t>1F62B</t>
  </si>
  <si>
    <t>1F62C</t>
  </si>
  <si>
    <t>1F62E</t>
  </si>
  <si>
    <t>1F62D</t>
  </si>
  <si>
    <t>1F62F</t>
  </si>
  <si>
    <t>1F626</t>
  </si>
  <si>
    <t>1F627</t>
  </si>
  <si>
    <t>1F628</t>
  </si>
  <si>
    <t>1F629</t>
  </si>
  <si>
    <t>1F630</t>
  </si>
  <si>
    <t>1F631</t>
  </si>
  <si>
    <t>1F632</t>
  </si>
  <si>
    <t>1F633</t>
  </si>
  <si>
    <t>1F634</t>
  </si>
  <si>
    <t>1F635</t>
  </si>
  <si>
    <t>1F63A</t>
  </si>
  <si>
    <t>1F63B</t>
  </si>
  <si>
    <t>1F63C</t>
  </si>
  <si>
    <t>1F63D</t>
  </si>
  <si>
    <t>1F63E</t>
  </si>
  <si>
    <t>1F63F</t>
  </si>
  <si>
    <t>1F640</t>
  </si>
  <si>
    <t>1F636</t>
  </si>
  <si>
    <t>1F637</t>
  </si>
  <si>
    <t>1F638</t>
  </si>
  <si>
    <t>1F639</t>
  </si>
  <si>
    <t>1F641</t>
  </si>
  <si>
    <t>1F642</t>
  </si>
  <si>
    <t>1F643</t>
  </si>
  <si>
    <t>1F644</t>
  </si>
  <si>
    <t>1F645</t>
  </si>
  <si>
    <t>1F646</t>
  </si>
  <si>
    <t>1F647</t>
  </si>
  <si>
    <t>1F648</t>
  </si>
  <si>
    <t>1F649</t>
  </si>
  <si>
    <t>1F64A</t>
  </si>
  <si>
    <t>1F64B</t>
  </si>
  <si>
    <t>1F64C</t>
  </si>
  <si>
    <t>1F64D</t>
  </si>
  <si>
    <t>1F64E</t>
  </si>
  <si>
    <t>1F64F</t>
  </si>
  <si>
    <t>1F600-1F64F Emoticons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</si>
</sst>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Lucida Sans Unicode"/>
      <family val="2"/>
    </font>
    <font>
      <sz val="12"/>
      <color theme="1"/>
      <name val="Lucida Calligraphy"/>
      <family val="4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Border="1"/>
    <xf numFmtId="0" fontId="0" fillId="2" borderId="7" xfId="0" applyFill="1" applyBorder="1"/>
    <xf numFmtId="0" fontId="0" fillId="0" borderId="0" xfId="0" applyAlignment="1">
      <alignment horizontal="left" vertical="top"/>
    </xf>
    <xf numFmtId="0" fontId="0" fillId="0" borderId="0" xfId="0" quotePrefix="1" applyAlignment="1">
      <alignment horizontal="left" vertical="center"/>
    </xf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24</xdr:row>
      <xdr:rowOff>76200</xdr:rowOff>
    </xdr:from>
    <xdr:to>
      <xdr:col>10</xdr:col>
      <xdr:colOff>396240</xdr:colOff>
      <xdr:row>24</xdr:row>
      <xdr:rowOff>83820</xdr:rowOff>
    </xdr:to>
    <xdr:cxnSp macro="">
      <xdr:nvCxnSpPr>
        <xdr:cNvPr id="3" name="Rechte verbindingslijn 2">
          <a:extLst>
            <a:ext uri="{FF2B5EF4-FFF2-40B4-BE49-F238E27FC236}">
              <a16:creationId xmlns:a16="http://schemas.microsoft.com/office/drawing/2014/main" id="{5795AFB9-42EC-4AC3-AECA-EAF314F13DED}"/>
            </a:ext>
          </a:extLst>
        </xdr:cNvPr>
        <xdr:cNvCxnSpPr/>
      </xdr:nvCxnSpPr>
      <xdr:spPr>
        <a:xfrm>
          <a:off x="1668780" y="4876800"/>
          <a:ext cx="4160520" cy="762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24</xdr:row>
      <xdr:rowOff>76200</xdr:rowOff>
    </xdr:from>
    <xdr:to>
      <xdr:col>10</xdr:col>
      <xdr:colOff>396240</xdr:colOff>
      <xdr:row>24</xdr:row>
      <xdr:rowOff>83820</xdr:rowOff>
    </xdr:to>
    <xdr:cxnSp macro="">
      <xdr:nvCxnSpPr>
        <xdr:cNvPr id="2" name="Rechte verbindingslijn 1">
          <a:extLst>
            <a:ext uri="{FF2B5EF4-FFF2-40B4-BE49-F238E27FC236}">
              <a16:creationId xmlns:a16="http://schemas.microsoft.com/office/drawing/2014/main" id="{AFBDD0EF-2CC8-470D-AD3B-670B66EC77D2}"/>
            </a:ext>
          </a:extLst>
        </xdr:cNvPr>
        <xdr:cNvCxnSpPr/>
      </xdr:nvCxnSpPr>
      <xdr:spPr>
        <a:xfrm>
          <a:off x="1668780" y="4876800"/>
          <a:ext cx="4160520" cy="762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4786-0949-43F7-8129-F0E6BB8ADC0A}">
  <dimension ref="A1:U27"/>
  <sheetViews>
    <sheetView showGridLines="0" workbookViewId="0">
      <selection activeCell="B20" sqref="B20:R30"/>
    </sheetView>
  </sheetViews>
  <sheetFormatPr defaultRowHeight="15.6" x14ac:dyDescent="0.3"/>
  <cols>
    <col min="1" max="1" width="8.09765625" bestFit="1" customWidth="1"/>
    <col min="2" max="2" width="6.8984375" bestFit="1" customWidth="1"/>
    <col min="3" max="3" width="6" bestFit="1" customWidth="1"/>
    <col min="4" max="4" width="8.09765625" bestFit="1" customWidth="1"/>
    <col min="5" max="5" width="6.8984375" bestFit="1" customWidth="1"/>
    <col min="6" max="6" width="6" bestFit="1" customWidth="1"/>
    <col min="7" max="7" width="8.09765625" style="9" bestFit="1" customWidth="1"/>
    <col min="8" max="8" width="6.8984375" bestFit="1" customWidth="1"/>
    <col min="9" max="9" width="6.19921875" bestFit="1" customWidth="1"/>
    <col min="10" max="10" width="8.09765625" bestFit="1" customWidth="1"/>
    <col min="11" max="11" width="6.8984375" bestFit="1" customWidth="1"/>
    <col min="12" max="12" width="6.09765625" bestFit="1" customWidth="1"/>
    <col min="13" max="13" width="8.09765625" bestFit="1" customWidth="1"/>
    <col min="14" max="14" width="6.8984375" bestFit="1" customWidth="1"/>
    <col min="15" max="15" width="6.19921875" bestFit="1" customWidth="1"/>
    <col min="16" max="16" width="8.09765625" bestFit="1" customWidth="1"/>
    <col min="17" max="17" width="6.8984375" bestFit="1" customWidth="1"/>
    <col min="18" max="18" width="6" bestFit="1" customWidth="1"/>
    <col min="19" max="19" width="8.09765625" bestFit="1" customWidth="1"/>
    <col min="20" max="20" width="6.8984375" bestFit="1" customWidth="1"/>
    <col min="21" max="21" width="5.8984375" bestFit="1" customWidth="1"/>
    <col min="22" max="22" width="17.8984375" customWidth="1"/>
  </cols>
  <sheetData>
    <row r="1" spans="1:21" ht="16.2" thickBot="1" x14ac:dyDescent="0.35">
      <c r="A1" s="8" t="s">
        <v>0</v>
      </c>
      <c r="B1" t="s">
        <v>196</v>
      </c>
      <c r="C1" t="s">
        <v>1</v>
      </c>
      <c r="D1" s="8" t="s">
        <v>0</v>
      </c>
      <c r="E1" t="s">
        <v>196</v>
      </c>
      <c r="F1" t="s">
        <v>1</v>
      </c>
      <c r="G1" s="8" t="s">
        <v>0</v>
      </c>
      <c r="H1" t="s">
        <v>196</v>
      </c>
      <c r="I1" t="s">
        <v>1</v>
      </c>
      <c r="J1" s="8" t="s">
        <v>0</v>
      </c>
      <c r="K1" t="s">
        <v>196</v>
      </c>
      <c r="L1" t="s">
        <v>1</v>
      </c>
      <c r="M1" s="1" t="s">
        <v>0</v>
      </c>
      <c r="N1" t="s">
        <v>196</v>
      </c>
      <c r="O1" t="s">
        <v>1</v>
      </c>
      <c r="P1" s="1" t="s">
        <v>0</v>
      </c>
      <c r="Q1" t="s">
        <v>196</v>
      </c>
      <c r="R1" t="s">
        <v>1</v>
      </c>
      <c r="S1" s="1" t="s">
        <v>0</v>
      </c>
      <c r="T1" t="s">
        <v>196</v>
      </c>
      <c r="U1" t="s">
        <v>1</v>
      </c>
    </row>
    <row r="2" spans="1:21" x14ac:dyDescent="0.3">
      <c r="A2" s="11" t="str">
        <f>_xlfn.UNICHAR(128640)</f>
        <v>🚀</v>
      </c>
      <c r="B2" s="12">
        <v>128640</v>
      </c>
      <c r="C2" s="2" t="s">
        <v>2</v>
      </c>
      <c r="D2" s="5" t="str">
        <f>_xlfn.UNICHAR(128656)</f>
        <v>🚐</v>
      </c>
      <c r="E2" s="12">
        <v>128656</v>
      </c>
      <c r="F2" s="2" t="s">
        <v>12</v>
      </c>
      <c r="G2" s="5" t="s">
        <v>145</v>
      </c>
      <c r="H2" s="12">
        <v>128672</v>
      </c>
      <c r="I2" s="2" t="s">
        <v>28</v>
      </c>
      <c r="J2" s="5" t="str">
        <f>_xlfn.UNICHAR(128688)</f>
        <v>🚰</v>
      </c>
      <c r="K2" s="12">
        <v>128688</v>
      </c>
      <c r="L2" s="2" t="s">
        <v>45</v>
      </c>
      <c r="M2" s="5" t="str">
        <f>_xlfn.UNICHAR(128720)</f>
        <v>🛐</v>
      </c>
      <c r="N2" s="12">
        <v>128720</v>
      </c>
      <c r="O2" s="2" t="s">
        <v>60</v>
      </c>
      <c r="P2" s="5" t="str">
        <f>_xlfn.UNICHAR(128736)</f>
        <v>🛠</v>
      </c>
      <c r="Q2" s="12">
        <v>128736</v>
      </c>
      <c r="R2" s="2" t="s">
        <v>76</v>
      </c>
      <c r="S2" s="5" t="s">
        <v>129</v>
      </c>
      <c r="T2" s="12">
        <v>128752</v>
      </c>
      <c r="U2" s="2" t="s">
        <v>89</v>
      </c>
    </row>
    <row r="3" spans="1:21" x14ac:dyDescent="0.3">
      <c r="A3" s="6" t="s">
        <v>176</v>
      </c>
      <c r="B3" s="13">
        <v>128641</v>
      </c>
      <c r="C3" s="3" t="s">
        <v>3</v>
      </c>
      <c r="D3" s="6" t="s">
        <v>161</v>
      </c>
      <c r="E3" s="13">
        <v>128657</v>
      </c>
      <c r="F3" s="3" t="s">
        <v>13</v>
      </c>
      <c r="G3" s="6" t="s">
        <v>146</v>
      </c>
      <c r="H3" s="13">
        <v>128673</v>
      </c>
      <c r="I3" s="3" t="s">
        <v>29</v>
      </c>
      <c r="J3" s="6" t="str">
        <f>_xlfn.UNICHAR(K3)</f>
        <v>🚱</v>
      </c>
      <c r="K3" s="13">
        <v>128689</v>
      </c>
      <c r="L3" s="3" t="s">
        <v>46</v>
      </c>
      <c r="M3" s="6" t="str">
        <f>_xlfn.UNICHAR(N3)</f>
        <v>🛑</v>
      </c>
      <c r="N3" s="13">
        <v>128721</v>
      </c>
      <c r="O3" s="3" t="s">
        <v>61</v>
      </c>
      <c r="P3" s="6" t="s">
        <v>114</v>
      </c>
      <c r="Q3" s="13">
        <v>128737</v>
      </c>
      <c r="R3" s="3" t="s">
        <v>77</v>
      </c>
      <c r="S3" s="6" t="s">
        <v>130</v>
      </c>
      <c r="T3" s="13">
        <v>128753</v>
      </c>
      <c r="U3" s="3" t="s">
        <v>90</v>
      </c>
    </row>
    <row r="4" spans="1:21" x14ac:dyDescent="0.3">
      <c r="A4" s="6" t="s">
        <v>177</v>
      </c>
      <c r="B4" s="13">
        <v>128642</v>
      </c>
      <c r="C4" s="3" t="s">
        <v>4</v>
      </c>
      <c r="D4" s="6" t="s">
        <v>162</v>
      </c>
      <c r="E4" s="13">
        <v>128658</v>
      </c>
      <c r="F4" s="3" t="s">
        <v>14</v>
      </c>
      <c r="G4" s="6" t="s">
        <v>147</v>
      </c>
      <c r="H4" s="13">
        <v>128674</v>
      </c>
      <c r="I4" s="3" t="s">
        <v>30</v>
      </c>
      <c r="J4" s="6" t="str">
        <f t="shared" ref="J4:J16" si="0">_xlfn.UNICHAR(K4)</f>
        <v>🚲</v>
      </c>
      <c r="K4" s="13">
        <v>128690</v>
      </c>
      <c r="L4" s="3" t="s">
        <v>47</v>
      </c>
      <c r="M4" s="6" t="str">
        <f t="shared" ref="M4:M17" si="1">_xlfn.UNICHAR(N4)</f>
        <v>🛒</v>
      </c>
      <c r="N4" s="13">
        <v>128722</v>
      </c>
      <c r="O4" s="3" t="s">
        <v>62</v>
      </c>
      <c r="P4" s="6" t="s">
        <v>115</v>
      </c>
      <c r="Q4" s="13">
        <v>128738</v>
      </c>
      <c r="R4" s="3" t="s">
        <v>78</v>
      </c>
      <c r="S4" s="6" t="s">
        <v>131</v>
      </c>
      <c r="T4" s="13">
        <v>128754</v>
      </c>
      <c r="U4" s="3" t="s">
        <v>91</v>
      </c>
    </row>
    <row r="5" spans="1:21" ht="18" x14ac:dyDescent="0.3">
      <c r="A5" s="6" t="s">
        <v>178</v>
      </c>
      <c r="B5" s="13">
        <v>128643</v>
      </c>
      <c r="C5" s="3" t="s">
        <v>5</v>
      </c>
      <c r="D5" s="6" t="s">
        <v>163</v>
      </c>
      <c r="E5" s="13">
        <v>128659</v>
      </c>
      <c r="F5" s="3" t="s">
        <v>15</v>
      </c>
      <c r="G5" s="6" t="s">
        <v>148</v>
      </c>
      <c r="H5" s="13">
        <v>128675</v>
      </c>
      <c r="I5" s="3" t="s">
        <v>31</v>
      </c>
      <c r="J5" s="6" t="str">
        <f t="shared" si="0"/>
        <v>🚳</v>
      </c>
      <c r="K5" s="13">
        <v>128691</v>
      </c>
      <c r="L5" s="3" t="s">
        <v>48</v>
      </c>
      <c r="M5" s="10" t="str">
        <f>_xlfn.UNICHAR(128723)</f>
        <v>🛓</v>
      </c>
      <c r="N5" s="13">
        <v>128723</v>
      </c>
      <c r="O5" s="3" t="s">
        <v>63</v>
      </c>
      <c r="P5" s="6" t="s">
        <v>116</v>
      </c>
      <c r="Q5" s="13">
        <v>128739</v>
      </c>
      <c r="R5" s="3" t="s">
        <v>79</v>
      </c>
      <c r="S5" s="6" t="s">
        <v>132</v>
      </c>
      <c r="T5" s="13">
        <v>128755</v>
      </c>
      <c r="U5" s="3" t="s">
        <v>92</v>
      </c>
    </row>
    <row r="6" spans="1:21" x14ac:dyDescent="0.3">
      <c r="A6" s="6" t="s">
        <v>179</v>
      </c>
      <c r="B6" s="13">
        <v>128644</v>
      </c>
      <c r="C6" s="3" t="s">
        <v>6</v>
      </c>
      <c r="D6" s="6" t="s">
        <v>164</v>
      </c>
      <c r="E6" s="13">
        <v>128660</v>
      </c>
      <c r="F6" s="3" t="s">
        <v>16</v>
      </c>
      <c r="G6" s="6" t="s">
        <v>149</v>
      </c>
      <c r="H6" s="13">
        <v>128676</v>
      </c>
      <c r="I6" s="3" t="s">
        <v>32</v>
      </c>
      <c r="J6" s="6" t="str">
        <f t="shared" si="0"/>
        <v>🚴</v>
      </c>
      <c r="K6" s="13">
        <v>128692</v>
      </c>
      <c r="L6" s="3" t="s">
        <v>49</v>
      </c>
      <c r="M6" s="6" t="str">
        <f t="shared" si="1"/>
        <v>🛔</v>
      </c>
      <c r="N6" s="13">
        <v>128724</v>
      </c>
      <c r="O6" s="3" t="s">
        <v>64</v>
      </c>
      <c r="P6" s="6" t="s">
        <v>117</v>
      </c>
      <c r="Q6" s="13">
        <v>128740</v>
      </c>
      <c r="R6" s="3" t="s">
        <v>80</v>
      </c>
      <c r="S6" s="6" t="s">
        <v>133</v>
      </c>
      <c r="T6" s="13">
        <v>128756</v>
      </c>
      <c r="U6" s="3" t="s">
        <v>93</v>
      </c>
    </row>
    <row r="7" spans="1:21" x14ac:dyDescent="0.3">
      <c r="A7" s="6" t="s">
        <v>180</v>
      </c>
      <c r="B7" s="13">
        <v>128645</v>
      </c>
      <c r="C7" s="3" t="s">
        <v>7</v>
      </c>
      <c r="D7" s="6" t="s">
        <v>165</v>
      </c>
      <c r="E7" s="13">
        <v>128661</v>
      </c>
      <c r="F7" s="3" t="s">
        <v>17</v>
      </c>
      <c r="G7" s="6" t="s">
        <v>150</v>
      </c>
      <c r="H7" s="13">
        <v>128677</v>
      </c>
      <c r="I7" s="3" t="s">
        <v>33</v>
      </c>
      <c r="J7" s="6" t="str">
        <f t="shared" si="0"/>
        <v>🚵</v>
      </c>
      <c r="K7" s="13">
        <v>128693</v>
      </c>
      <c r="L7" s="3" t="s">
        <v>50</v>
      </c>
      <c r="M7" s="6" t="str">
        <f t="shared" si="1"/>
        <v>🛕</v>
      </c>
      <c r="N7" s="13">
        <v>128725</v>
      </c>
      <c r="O7" s="3" t="s">
        <v>65</v>
      </c>
      <c r="P7" s="6" t="s">
        <v>118</v>
      </c>
      <c r="Q7" s="13">
        <v>128741</v>
      </c>
      <c r="R7" s="3" t="s">
        <v>81</v>
      </c>
      <c r="S7" s="6" t="s">
        <v>134</v>
      </c>
      <c r="T7" s="13">
        <v>128757</v>
      </c>
      <c r="U7" s="3" t="s">
        <v>94</v>
      </c>
    </row>
    <row r="8" spans="1:21" x14ac:dyDescent="0.3">
      <c r="A8" s="6" t="s">
        <v>181</v>
      </c>
      <c r="B8" s="13">
        <v>128646</v>
      </c>
      <c r="C8" s="3" t="s">
        <v>8</v>
      </c>
      <c r="D8" s="6" t="s">
        <v>166</v>
      </c>
      <c r="E8" s="13">
        <v>128662</v>
      </c>
      <c r="F8" s="3" t="s">
        <v>18</v>
      </c>
      <c r="G8" s="6" t="s">
        <v>151</v>
      </c>
      <c r="H8" s="13">
        <v>128678</v>
      </c>
      <c r="I8" s="3" t="s">
        <v>34</v>
      </c>
      <c r="J8" s="6" t="str">
        <f t="shared" si="0"/>
        <v>🚶</v>
      </c>
      <c r="K8" s="13">
        <v>128694</v>
      </c>
      <c r="L8" s="3" t="s">
        <v>51</v>
      </c>
      <c r="M8" s="6" t="str">
        <f t="shared" si="1"/>
        <v>🛖</v>
      </c>
      <c r="N8" s="13">
        <v>128726</v>
      </c>
      <c r="O8" s="3" t="s">
        <v>66</v>
      </c>
      <c r="P8" s="6" t="s">
        <v>119</v>
      </c>
      <c r="Q8" s="13">
        <v>128742</v>
      </c>
      <c r="R8" s="3" t="s">
        <v>82</v>
      </c>
      <c r="S8" s="6" t="s">
        <v>135</v>
      </c>
      <c r="T8" s="13">
        <v>128758</v>
      </c>
      <c r="U8" s="3" t="s">
        <v>95</v>
      </c>
    </row>
    <row r="9" spans="1:21" x14ac:dyDescent="0.3">
      <c r="A9" s="6" t="s">
        <v>182</v>
      </c>
      <c r="B9" s="13">
        <v>128647</v>
      </c>
      <c r="C9" s="3" t="s">
        <v>9</v>
      </c>
      <c r="D9" s="6" t="s">
        <v>167</v>
      </c>
      <c r="E9" s="13">
        <v>128663</v>
      </c>
      <c r="F9" s="3" t="s">
        <v>19</v>
      </c>
      <c r="G9" s="6" t="s">
        <v>152</v>
      </c>
      <c r="H9" s="13">
        <v>128679</v>
      </c>
      <c r="I9" s="3" t="s">
        <v>35</v>
      </c>
      <c r="J9" s="6" t="str">
        <f t="shared" si="0"/>
        <v>🚷</v>
      </c>
      <c r="K9" s="13">
        <v>128695</v>
      </c>
      <c r="L9" s="3" t="s">
        <v>52</v>
      </c>
      <c r="M9" s="6" t="str">
        <f t="shared" si="1"/>
        <v>🛗</v>
      </c>
      <c r="N9" s="13">
        <v>128727</v>
      </c>
      <c r="O9" s="3" t="s">
        <v>67</v>
      </c>
      <c r="P9" s="6" t="s">
        <v>120</v>
      </c>
      <c r="Q9" s="13">
        <v>128743</v>
      </c>
      <c r="R9" s="3" t="s">
        <v>83</v>
      </c>
      <c r="S9" s="6" t="s">
        <v>136</v>
      </c>
      <c r="T9" s="13">
        <v>128759</v>
      </c>
      <c r="U9" s="3" t="s">
        <v>96</v>
      </c>
    </row>
    <row r="10" spans="1:21" x14ac:dyDescent="0.3">
      <c r="A10" s="6" t="s">
        <v>183</v>
      </c>
      <c r="B10" s="13">
        <v>128648</v>
      </c>
      <c r="C10" s="3" t="s">
        <v>10</v>
      </c>
      <c r="D10" s="6" t="s">
        <v>168</v>
      </c>
      <c r="E10" s="13">
        <v>128664</v>
      </c>
      <c r="F10" s="3" t="s">
        <v>20</v>
      </c>
      <c r="G10" s="6" t="s">
        <v>153</v>
      </c>
      <c r="H10" s="13">
        <v>128680</v>
      </c>
      <c r="I10" s="3" t="s">
        <v>36</v>
      </c>
      <c r="J10" s="6" t="str">
        <f t="shared" si="0"/>
        <v>🚸</v>
      </c>
      <c r="K10" s="13">
        <v>128696</v>
      </c>
      <c r="L10" s="3" t="s">
        <v>53</v>
      </c>
      <c r="M10" s="6" t="str">
        <f t="shared" si="1"/>
        <v>🛘</v>
      </c>
      <c r="N10" s="13">
        <v>128728</v>
      </c>
      <c r="O10" s="3" t="s">
        <v>68</v>
      </c>
      <c r="P10" s="6" t="s">
        <v>121</v>
      </c>
      <c r="Q10" s="13">
        <v>128744</v>
      </c>
      <c r="R10" s="3" t="s">
        <v>84</v>
      </c>
      <c r="S10" s="6" t="s">
        <v>137</v>
      </c>
      <c r="T10" s="13">
        <v>128760</v>
      </c>
      <c r="U10" s="3" t="s">
        <v>97</v>
      </c>
    </row>
    <row r="11" spans="1:21" x14ac:dyDescent="0.3">
      <c r="A11" s="6" t="s">
        <v>184</v>
      </c>
      <c r="B11" s="13">
        <v>128649</v>
      </c>
      <c r="C11" s="3" t="s">
        <v>11</v>
      </c>
      <c r="D11" s="6" t="s">
        <v>169</v>
      </c>
      <c r="E11" s="13">
        <v>128665</v>
      </c>
      <c r="F11" s="3" t="s">
        <v>21</v>
      </c>
      <c r="G11" s="6" t="s">
        <v>154</v>
      </c>
      <c r="H11" s="13">
        <v>128681</v>
      </c>
      <c r="I11" s="3" t="s">
        <v>37</v>
      </c>
      <c r="J11" s="6" t="str">
        <f t="shared" si="0"/>
        <v>🚹</v>
      </c>
      <c r="K11" s="13">
        <v>128697</v>
      </c>
      <c r="L11" s="3" t="s">
        <v>54</v>
      </c>
      <c r="M11" s="6" t="str">
        <f t="shared" si="1"/>
        <v>🛙</v>
      </c>
      <c r="N11" s="13">
        <v>128729</v>
      </c>
      <c r="O11" s="3" t="s">
        <v>69</v>
      </c>
      <c r="P11" s="6" t="s">
        <v>122</v>
      </c>
      <c r="Q11" s="13">
        <v>128745</v>
      </c>
      <c r="R11" s="3" t="s">
        <v>85</v>
      </c>
      <c r="S11" s="6" t="s">
        <v>138</v>
      </c>
      <c r="T11" s="13">
        <v>128761</v>
      </c>
      <c r="U11" s="3" t="s">
        <v>98</v>
      </c>
    </row>
    <row r="12" spans="1:21" x14ac:dyDescent="0.3">
      <c r="A12" s="6" t="s">
        <v>185</v>
      </c>
      <c r="B12" s="13">
        <v>128650</v>
      </c>
      <c r="C12" s="3" t="s">
        <v>108</v>
      </c>
      <c r="D12" s="6" t="s">
        <v>170</v>
      </c>
      <c r="E12" s="13">
        <v>128666</v>
      </c>
      <c r="F12" s="3" t="s">
        <v>22</v>
      </c>
      <c r="G12" s="6" t="s">
        <v>155</v>
      </c>
      <c r="H12" s="13">
        <v>128682</v>
      </c>
      <c r="I12" s="3" t="s">
        <v>38</v>
      </c>
      <c r="J12" s="6" t="str">
        <f t="shared" si="0"/>
        <v>🚺</v>
      </c>
      <c r="K12" s="13">
        <v>128698</v>
      </c>
      <c r="L12" s="3" t="s">
        <v>55</v>
      </c>
      <c r="M12" s="6" t="str">
        <f t="shared" si="1"/>
        <v>🛚</v>
      </c>
      <c r="N12" s="13">
        <v>128730</v>
      </c>
      <c r="O12" s="3" t="s">
        <v>70</v>
      </c>
      <c r="P12" s="6" t="s">
        <v>123</v>
      </c>
      <c r="Q12" s="13">
        <v>128746</v>
      </c>
      <c r="R12" s="3" t="s">
        <v>86</v>
      </c>
      <c r="S12" s="6" t="s">
        <v>139</v>
      </c>
      <c r="T12" s="13">
        <v>128762</v>
      </c>
      <c r="U12" s="3" t="s">
        <v>99</v>
      </c>
    </row>
    <row r="13" spans="1:21" x14ac:dyDescent="0.3">
      <c r="A13" s="6" t="s">
        <v>186</v>
      </c>
      <c r="B13" s="13">
        <v>128651</v>
      </c>
      <c r="C13" s="3" t="s">
        <v>109</v>
      </c>
      <c r="D13" s="6" t="s">
        <v>171</v>
      </c>
      <c r="E13" s="13">
        <v>128667</v>
      </c>
      <c r="F13" s="3" t="s">
        <v>23</v>
      </c>
      <c r="G13" s="6" t="s">
        <v>156</v>
      </c>
      <c r="H13" s="13">
        <v>128683</v>
      </c>
      <c r="I13" s="3" t="s">
        <v>40</v>
      </c>
      <c r="J13" s="6" t="str">
        <f t="shared" si="0"/>
        <v>🚻</v>
      </c>
      <c r="K13" s="13">
        <v>128699</v>
      </c>
      <c r="L13" s="3" t="s">
        <v>39</v>
      </c>
      <c r="M13" s="6" t="str">
        <f t="shared" si="1"/>
        <v>🛛</v>
      </c>
      <c r="N13" s="13">
        <v>128731</v>
      </c>
      <c r="O13" s="3" t="s">
        <v>71</v>
      </c>
      <c r="P13" s="6" t="s">
        <v>124</v>
      </c>
      <c r="Q13" s="13">
        <v>128747</v>
      </c>
      <c r="R13" s="3" t="s">
        <v>87</v>
      </c>
      <c r="S13" s="6" t="s">
        <v>140</v>
      </c>
      <c r="T13" s="13">
        <v>128763</v>
      </c>
      <c r="U13" s="3" t="s">
        <v>100</v>
      </c>
    </row>
    <row r="14" spans="1:21" x14ac:dyDescent="0.3">
      <c r="A14" s="6" t="s">
        <v>187</v>
      </c>
      <c r="B14" s="13">
        <v>128652</v>
      </c>
      <c r="C14" s="3" t="s">
        <v>110</v>
      </c>
      <c r="D14" s="6" t="s">
        <v>172</v>
      </c>
      <c r="E14" s="13">
        <v>128668</v>
      </c>
      <c r="F14" s="3" t="s">
        <v>24</v>
      </c>
      <c r="G14" s="6" t="s">
        <v>157</v>
      </c>
      <c r="H14" s="13">
        <v>128684</v>
      </c>
      <c r="I14" s="3" t="s">
        <v>41</v>
      </c>
      <c r="J14" s="6" t="str">
        <f t="shared" si="0"/>
        <v>🚼</v>
      </c>
      <c r="K14" s="13">
        <v>128700</v>
      </c>
      <c r="L14" s="3" t="s">
        <v>56</v>
      </c>
      <c r="M14" s="6" t="str">
        <f t="shared" si="1"/>
        <v>🛜</v>
      </c>
      <c r="N14" s="13">
        <v>128732</v>
      </c>
      <c r="O14" s="3" t="s">
        <v>72</v>
      </c>
      <c r="P14" s="6" t="s">
        <v>125</v>
      </c>
      <c r="Q14" s="13">
        <v>128748</v>
      </c>
      <c r="R14" s="3" t="s">
        <v>88</v>
      </c>
      <c r="S14" s="6" t="s">
        <v>141</v>
      </c>
      <c r="T14" s="13">
        <v>128764</v>
      </c>
      <c r="U14" s="3" t="s">
        <v>101</v>
      </c>
    </row>
    <row r="15" spans="1:21" x14ac:dyDescent="0.3">
      <c r="A15" s="6" t="s">
        <v>188</v>
      </c>
      <c r="B15" s="13">
        <v>128653</v>
      </c>
      <c r="C15" s="3" t="s">
        <v>111</v>
      </c>
      <c r="D15" s="6" t="s">
        <v>173</v>
      </c>
      <c r="E15" s="13">
        <v>128669</v>
      </c>
      <c r="F15" s="3" t="s">
        <v>25</v>
      </c>
      <c r="G15" s="6" t="s">
        <v>158</v>
      </c>
      <c r="H15" s="13">
        <v>128685</v>
      </c>
      <c r="I15" s="3" t="s">
        <v>42</v>
      </c>
      <c r="J15" s="6" t="str">
        <f t="shared" si="0"/>
        <v>🚽</v>
      </c>
      <c r="K15" s="13">
        <v>128701</v>
      </c>
      <c r="L15" s="3" t="s">
        <v>57</v>
      </c>
      <c r="M15" s="6" t="str">
        <f t="shared" si="1"/>
        <v>🛝</v>
      </c>
      <c r="N15" s="13">
        <v>128733</v>
      </c>
      <c r="O15" s="3" t="s">
        <v>73</v>
      </c>
      <c r="P15" s="6" t="s">
        <v>126</v>
      </c>
      <c r="Q15" s="13">
        <v>128749</v>
      </c>
      <c r="R15" s="3" t="s">
        <v>105</v>
      </c>
      <c r="S15" s="6" t="s">
        <v>142</v>
      </c>
      <c r="T15" s="13">
        <v>128765</v>
      </c>
      <c r="U15" s="3" t="s">
        <v>102</v>
      </c>
    </row>
    <row r="16" spans="1:21" x14ac:dyDescent="0.3">
      <c r="A16" s="6" t="s">
        <v>189</v>
      </c>
      <c r="B16" s="13">
        <v>128654</v>
      </c>
      <c r="C16" s="3" t="s">
        <v>112</v>
      </c>
      <c r="D16" s="6" t="s">
        <v>174</v>
      </c>
      <c r="E16" s="13">
        <v>128670</v>
      </c>
      <c r="F16" s="3" t="s">
        <v>26</v>
      </c>
      <c r="G16" s="6" t="s">
        <v>159</v>
      </c>
      <c r="H16" s="13">
        <v>128686</v>
      </c>
      <c r="I16" s="3" t="s">
        <v>43</v>
      </c>
      <c r="J16" s="6" t="str">
        <f t="shared" si="0"/>
        <v>🚾</v>
      </c>
      <c r="K16" s="13">
        <v>128702</v>
      </c>
      <c r="L16" s="3" t="s">
        <v>58</v>
      </c>
      <c r="M16" s="6" t="str">
        <f t="shared" si="1"/>
        <v>🛞</v>
      </c>
      <c r="N16" s="13">
        <v>128734</v>
      </c>
      <c r="O16" s="3" t="s">
        <v>74</v>
      </c>
      <c r="P16" s="6" t="s">
        <v>127</v>
      </c>
      <c r="Q16" s="13">
        <v>128750</v>
      </c>
      <c r="R16" s="3" t="s">
        <v>106</v>
      </c>
      <c r="S16" s="6" t="s">
        <v>143</v>
      </c>
      <c r="T16" s="13">
        <v>128766</v>
      </c>
      <c r="U16" s="3" t="s">
        <v>103</v>
      </c>
    </row>
    <row r="17" spans="1:21" ht="16.2" thickBot="1" x14ac:dyDescent="0.35">
      <c r="A17" s="7" t="str">
        <f>_xlfn.UNICHAR(128655)</f>
        <v>🚏</v>
      </c>
      <c r="B17" s="14">
        <v>128655</v>
      </c>
      <c r="C17" s="4" t="s">
        <v>113</v>
      </c>
      <c r="D17" s="7" t="s">
        <v>175</v>
      </c>
      <c r="E17" s="14">
        <v>128671</v>
      </c>
      <c r="F17" s="4" t="s">
        <v>27</v>
      </c>
      <c r="G17" s="7" t="s">
        <v>160</v>
      </c>
      <c r="H17" s="14">
        <v>128687</v>
      </c>
      <c r="I17" s="4" t="s">
        <v>44</v>
      </c>
      <c r="J17" s="7" t="str">
        <f>_xlfn.UNICHAR(128703)</f>
        <v>🚿</v>
      </c>
      <c r="K17" s="14">
        <v>128703</v>
      </c>
      <c r="L17" s="4" t="s">
        <v>59</v>
      </c>
      <c r="M17" s="7" t="str">
        <f t="shared" si="1"/>
        <v>🛟</v>
      </c>
      <c r="N17" s="14">
        <v>128735</v>
      </c>
      <c r="O17" s="4" t="s">
        <v>75</v>
      </c>
      <c r="P17" s="7" t="s">
        <v>128</v>
      </c>
      <c r="Q17" s="14">
        <v>128751</v>
      </c>
      <c r="R17" s="4" t="s">
        <v>107</v>
      </c>
      <c r="S17" s="7" t="s">
        <v>144</v>
      </c>
      <c r="T17" s="14">
        <v>128767</v>
      </c>
      <c r="U17" s="4" t="s">
        <v>104</v>
      </c>
    </row>
    <row r="18" spans="1:21" x14ac:dyDescent="0.3">
      <c r="B18" t="s">
        <v>197</v>
      </c>
    </row>
    <row r="21" spans="1:21" x14ac:dyDescent="0.3">
      <c r="D21" s="19" t="s">
        <v>190</v>
      </c>
      <c r="E21" s="15" t="s">
        <v>191</v>
      </c>
      <c r="F21" s="15"/>
      <c r="G21" s="17" t="s">
        <v>192</v>
      </c>
    </row>
    <row r="23" spans="1:21" x14ac:dyDescent="0.3">
      <c r="G23" s="9" t="str">
        <f>_xlfn.UNICHAR(128697)</f>
        <v>🚹</v>
      </c>
    </row>
    <row r="24" spans="1:21" x14ac:dyDescent="0.3">
      <c r="G24" s="16" t="s">
        <v>193</v>
      </c>
    </row>
    <row r="26" spans="1:21" x14ac:dyDescent="0.3">
      <c r="D26" s="19" t="s">
        <v>194</v>
      </c>
      <c r="E26" t="s">
        <v>191</v>
      </c>
      <c r="G26" s="18" t="s">
        <v>195</v>
      </c>
    </row>
    <row r="27" spans="1:21" x14ac:dyDescent="0.3">
      <c r="G27" s="18" t="s">
        <v>198</v>
      </c>
    </row>
  </sheetData>
  <pageMargins left="0.25" right="0.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9884C-8FB0-4807-8087-7ECD9F4592BF}">
  <dimension ref="A1:O30"/>
  <sheetViews>
    <sheetView tabSelected="1" workbookViewId="0">
      <selection activeCell="S11" sqref="S11"/>
    </sheetView>
  </sheetViews>
  <sheetFormatPr defaultRowHeight="15.6" x14ac:dyDescent="0.3"/>
  <cols>
    <col min="1" max="1" width="8.09765625" bestFit="1" customWidth="1"/>
    <col min="2" max="2" width="6.8984375" bestFit="1" customWidth="1"/>
    <col min="3" max="3" width="6" bestFit="1" customWidth="1"/>
    <col min="4" max="4" width="8.09765625" bestFit="1" customWidth="1"/>
    <col min="5" max="5" width="6.8984375" bestFit="1" customWidth="1"/>
    <col min="6" max="6" width="6" bestFit="1" customWidth="1"/>
    <col min="7" max="7" width="8.09765625" bestFit="1" customWidth="1"/>
    <col min="8" max="8" width="6.8984375" bestFit="1" customWidth="1"/>
    <col min="9" max="9" width="6" bestFit="1" customWidth="1"/>
    <col min="10" max="10" width="8.09765625" bestFit="1" customWidth="1"/>
    <col min="11" max="11" width="6.8984375" bestFit="1" customWidth="1"/>
    <col min="12" max="12" width="6" bestFit="1" customWidth="1"/>
    <col min="13" max="13" width="8.09765625" bestFit="1" customWidth="1"/>
    <col min="14" max="14" width="6.8984375" bestFit="1" customWidth="1"/>
    <col min="15" max="15" width="6" bestFit="1" customWidth="1"/>
  </cols>
  <sheetData>
    <row r="1" spans="1:15" ht="16.2" thickBot="1" x14ac:dyDescent="0.35">
      <c r="A1" s="8" t="s">
        <v>0</v>
      </c>
      <c r="B1" t="s">
        <v>196</v>
      </c>
      <c r="C1" t="s">
        <v>1</v>
      </c>
      <c r="D1" s="8" t="s">
        <v>0</v>
      </c>
      <c r="E1" t="s">
        <v>196</v>
      </c>
      <c r="F1" t="s">
        <v>1</v>
      </c>
      <c r="G1" s="8" t="s">
        <v>0</v>
      </c>
      <c r="H1" t="s">
        <v>196</v>
      </c>
      <c r="I1" t="s">
        <v>1</v>
      </c>
      <c r="J1" s="8" t="s">
        <v>0</v>
      </c>
      <c r="K1" t="s">
        <v>196</v>
      </c>
      <c r="L1" t="s">
        <v>1</v>
      </c>
      <c r="M1" s="8" t="s">
        <v>0</v>
      </c>
      <c r="N1" t="s">
        <v>196</v>
      </c>
      <c r="O1" t="s">
        <v>1</v>
      </c>
    </row>
    <row r="2" spans="1:15" x14ac:dyDescent="0.3">
      <c r="A2" s="5" t="str">
        <f>_xlfn.UNICHAR(B2)</f>
        <v>😀</v>
      </c>
      <c r="B2" s="12">
        <v>128512</v>
      </c>
      <c r="C2" s="2" t="s">
        <v>199</v>
      </c>
      <c r="D2" s="5" t="str">
        <f>_xlfn.UNICHAR(128528)</f>
        <v>😐</v>
      </c>
      <c r="E2" s="12">
        <v>128528</v>
      </c>
      <c r="F2" s="2" t="s">
        <v>209</v>
      </c>
      <c r="G2" s="5" t="str">
        <f>_xlfn.UNICHAR(128544)</f>
        <v>😠</v>
      </c>
      <c r="H2" s="12">
        <v>128544</v>
      </c>
      <c r="I2" s="2" t="s">
        <v>225</v>
      </c>
      <c r="J2" s="5" t="str">
        <f>_xlfn.UNICHAR(128560)</f>
        <v>😰</v>
      </c>
      <c r="K2" s="12">
        <v>128560</v>
      </c>
      <c r="L2" s="2" t="s">
        <v>241</v>
      </c>
      <c r="M2" s="5" t="str">
        <f>_xlfn.UNICHAR(128576)</f>
        <v>🙀</v>
      </c>
      <c r="N2" s="12">
        <v>128576</v>
      </c>
      <c r="O2" s="2" t="s">
        <v>253</v>
      </c>
    </row>
    <row r="3" spans="1:15" x14ac:dyDescent="0.3">
      <c r="A3" s="6" t="str">
        <f>_xlfn.UNICHAR(B3)</f>
        <v>😁</v>
      </c>
      <c r="B3" s="13">
        <v>128513</v>
      </c>
      <c r="C3" s="3" t="s">
        <v>200</v>
      </c>
      <c r="D3" s="6" t="str">
        <f>_xlfn.UNICHAR(128529)</f>
        <v>😑</v>
      </c>
      <c r="E3" s="13">
        <v>128529</v>
      </c>
      <c r="F3" s="3" t="s">
        <v>210</v>
      </c>
      <c r="G3" s="6" t="str">
        <f>_xlfn.UNICHAR(128545)</f>
        <v>😡</v>
      </c>
      <c r="H3" s="13">
        <v>128545</v>
      </c>
      <c r="I3" s="3" t="s">
        <v>226</v>
      </c>
      <c r="J3" s="6" t="str">
        <f>_xlfn.UNICHAR(128561)</f>
        <v>😱</v>
      </c>
      <c r="K3" s="13">
        <v>128561</v>
      </c>
      <c r="L3" s="3" t="s">
        <v>242</v>
      </c>
      <c r="M3" s="6" t="str">
        <f>_xlfn.UNICHAR(128577)</f>
        <v>🙁</v>
      </c>
      <c r="N3" s="13">
        <v>128577</v>
      </c>
      <c r="O3" s="3" t="s">
        <v>258</v>
      </c>
    </row>
    <row r="4" spans="1:15" x14ac:dyDescent="0.3">
      <c r="A4" s="6" t="str">
        <f t="shared" ref="A4:A15" si="0">_xlfn.UNICHAR(B4)</f>
        <v>😂</v>
      </c>
      <c r="B4" s="13">
        <v>128514</v>
      </c>
      <c r="C4" s="3" t="s">
        <v>201</v>
      </c>
      <c r="D4" s="6" t="str">
        <f>_xlfn.UNICHAR(128530)</f>
        <v>😒</v>
      </c>
      <c r="E4" s="13">
        <v>128530</v>
      </c>
      <c r="F4" s="3" t="s">
        <v>211</v>
      </c>
      <c r="G4" s="6" t="str">
        <f>_xlfn.UNICHAR(128546)</f>
        <v>😢</v>
      </c>
      <c r="H4" s="13">
        <v>128546</v>
      </c>
      <c r="I4" s="3" t="s">
        <v>227</v>
      </c>
      <c r="J4" s="6" t="str">
        <f>_xlfn.UNICHAR(128562)</f>
        <v>😲</v>
      </c>
      <c r="K4" s="13">
        <v>128562</v>
      </c>
      <c r="L4" s="3" t="s">
        <v>243</v>
      </c>
      <c r="M4" s="6" t="str">
        <f>_xlfn.UNICHAR(128578)</f>
        <v>🙂</v>
      </c>
      <c r="N4" s="13">
        <v>128578</v>
      </c>
      <c r="O4" s="3" t="s">
        <v>259</v>
      </c>
    </row>
    <row r="5" spans="1:15" x14ac:dyDescent="0.3">
      <c r="A5" s="6" t="str">
        <f t="shared" si="0"/>
        <v>😃</v>
      </c>
      <c r="B5" s="13">
        <v>128515</v>
      </c>
      <c r="C5" s="3" t="s">
        <v>202</v>
      </c>
      <c r="D5" s="6" t="str">
        <f>_xlfn.UNICHAR(128531)</f>
        <v>😓</v>
      </c>
      <c r="E5" s="13">
        <v>128531</v>
      </c>
      <c r="F5" s="3" t="s">
        <v>212</v>
      </c>
      <c r="G5" s="6" t="str">
        <f>_xlfn.UNICHAR(128547)</f>
        <v>😣</v>
      </c>
      <c r="H5" s="13">
        <v>128547</v>
      </c>
      <c r="I5" s="3" t="s">
        <v>228</v>
      </c>
      <c r="J5" s="6" t="str">
        <f>_xlfn.UNICHAR(128563)</f>
        <v>😳</v>
      </c>
      <c r="K5" s="13">
        <v>128563</v>
      </c>
      <c r="L5" s="3" t="s">
        <v>244</v>
      </c>
      <c r="M5" s="6" t="str">
        <f>_xlfn.UNICHAR(128579)</f>
        <v>🙃</v>
      </c>
      <c r="N5" s="13">
        <v>128579</v>
      </c>
      <c r="O5" s="3" t="s">
        <v>260</v>
      </c>
    </row>
    <row r="6" spans="1:15" x14ac:dyDescent="0.3">
      <c r="A6" s="6" t="str">
        <f t="shared" si="0"/>
        <v>😄</v>
      </c>
      <c r="B6" s="13">
        <v>128516</v>
      </c>
      <c r="C6" s="3" t="s">
        <v>203</v>
      </c>
      <c r="D6" s="6" t="str">
        <f>_xlfn.UNICHAR(128532)</f>
        <v>😔</v>
      </c>
      <c r="E6" s="13">
        <v>128532</v>
      </c>
      <c r="F6" s="3" t="s">
        <v>219</v>
      </c>
      <c r="G6" s="6" t="str">
        <f>_xlfn.UNICHAR(128548)</f>
        <v>😤</v>
      </c>
      <c r="H6" s="13">
        <v>128548</v>
      </c>
      <c r="I6" s="3" t="s">
        <v>229</v>
      </c>
      <c r="J6" s="6" t="str">
        <f>_xlfn.UNICHAR(128564)</f>
        <v>😴</v>
      </c>
      <c r="K6" s="13">
        <v>128564</v>
      </c>
      <c r="L6" s="3" t="s">
        <v>245</v>
      </c>
      <c r="M6" s="6" t="str">
        <f>_xlfn.UNICHAR(128580)</f>
        <v>🙄</v>
      </c>
      <c r="N6" s="13">
        <v>128580</v>
      </c>
      <c r="O6" s="3" t="s">
        <v>261</v>
      </c>
    </row>
    <row r="7" spans="1:15" x14ac:dyDescent="0.3">
      <c r="A7" s="6" t="str">
        <f t="shared" si="0"/>
        <v>😅</v>
      </c>
      <c r="B7" s="13">
        <v>128517</v>
      </c>
      <c r="C7" s="3" t="s">
        <v>204</v>
      </c>
      <c r="D7" s="6" t="str">
        <f>_xlfn.UNICHAR(128533)</f>
        <v>😕</v>
      </c>
      <c r="E7" s="13">
        <v>128533</v>
      </c>
      <c r="F7" s="3" t="s">
        <v>220</v>
      </c>
      <c r="G7" s="6" t="str">
        <f>_xlfn.UNICHAR(128549)</f>
        <v>😥</v>
      </c>
      <c r="H7" s="13">
        <v>128549</v>
      </c>
      <c r="I7" s="3" t="s">
        <v>230</v>
      </c>
      <c r="J7" s="6" t="str">
        <f>_xlfn.UNICHAR(128565)</f>
        <v>😵</v>
      </c>
      <c r="K7" s="13">
        <v>128565</v>
      </c>
      <c r="L7" s="3" t="s">
        <v>246</v>
      </c>
      <c r="M7" s="6" t="str">
        <f>_xlfn.UNICHAR(128581)</f>
        <v>🙅</v>
      </c>
      <c r="N7" s="13">
        <v>128581</v>
      </c>
      <c r="O7" s="3" t="s">
        <v>262</v>
      </c>
    </row>
    <row r="8" spans="1:15" x14ac:dyDescent="0.3">
      <c r="A8" s="6" t="str">
        <f t="shared" si="0"/>
        <v>😆</v>
      </c>
      <c r="B8" s="13">
        <v>128518</v>
      </c>
      <c r="C8" s="3" t="s">
        <v>205</v>
      </c>
      <c r="D8" s="6" t="str">
        <f>_xlfn.UNICHAR(128534)</f>
        <v>😖</v>
      </c>
      <c r="E8" s="13">
        <v>128534</v>
      </c>
      <c r="F8" s="3" t="s">
        <v>221</v>
      </c>
      <c r="G8" s="6" t="str">
        <f>_xlfn.UNICHAR(128550)</f>
        <v>😦</v>
      </c>
      <c r="H8" s="13">
        <v>128550</v>
      </c>
      <c r="I8" s="3" t="s">
        <v>237</v>
      </c>
      <c r="J8" s="6" t="str">
        <f>_xlfn.UNICHAR(128566)</f>
        <v>😶</v>
      </c>
      <c r="K8" s="13">
        <v>128566</v>
      </c>
      <c r="L8" s="3" t="s">
        <v>254</v>
      </c>
      <c r="M8" s="6" t="str">
        <f>_xlfn.UNICHAR(128582)</f>
        <v>🙆</v>
      </c>
      <c r="N8" s="13">
        <v>128582</v>
      </c>
      <c r="O8" s="3" t="s">
        <v>263</v>
      </c>
    </row>
    <row r="9" spans="1:15" x14ac:dyDescent="0.3">
      <c r="A9" s="6" t="str">
        <f t="shared" si="0"/>
        <v>😇</v>
      </c>
      <c r="B9" s="13">
        <v>128519</v>
      </c>
      <c r="C9" s="3" t="s">
        <v>206</v>
      </c>
      <c r="D9" s="6" t="str">
        <f>_xlfn.UNICHAR(128535)</f>
        <v>😗</v>
      </c>
      <c r="E9" s="13">
        <v>128535</v>
      </c>
      <c r="F9" s="3" t="s">
        <v>222</v>
      </c>
      <c r="G9" s="6" t="str">
        <f>_xlfn.UNICHAR(128551)</f>
        <v>😧</v>
      </c>
      <c r="H9" s="13">
        <v>128551</v>
      </c>
      <c r="I9" s="3" t="s">
        <v>238</v>
      </c>
      <c r="J9" s="6" t="str">
        <f>_xlfn.UNICHAR(128567)</f>
        <v>😷</v>
      </c>
      <c r="K9" s="13">
        <v>128567</v>
      </c>
      <c r="L9" s="3" t="s">
        <v>255</v>
      </c>
      <c r="M9" s="6" t="str">
        <f>_xlfn.UNICHAR(128583)</f>
        <v>🙇</v>
      </c>
      <c r="N9" s="13">
        <v>128583</v>
      </c>
      <c r="O9" s="3" t="s">
        <v>264</v>
      </c>
    </row>
    <row r="10" spans="1:15" x14ac:dyDescent="0.3">
      <c r="A10" s="6" t="str">
        <f t="shared" si="0"/>
        <v>😈</v>
      </c>
      <c r="B10" s="13">
        <v>128520</v>
      </c>
      <c r="C10" s="3" t="s">
        <v>207</v>
      </c>
      <c r="D10" s="6" t="str">
        <f>_xlfn.UNICHAR(128536)</f>
        <v>😘</v>
      </c>
      <c r="E10" s="13">
        <v>128536</v>
      </c>
      <c r="F10" s="3" t="s">
        <v>223</v>
      </c>
      <c r="G10" s="6" t="str">
        <f>_xlfn.UNICHAR(128552)</f>
        <v>😨</v>
      </c>
      <c r="H10" s="13">
        <v>128552</v>
      </c>
      <c r="I10" s="3" t="s">
        <v>239</v>
      </c>
      <c r="J10" s="6" t="str">
        <f>_xlfn.UNICHAR(128568)</f>
        <v>😸</v>
      </c>
      <c r="K10" s="13">
        <v>128568</v>
      </c>
      <c r="L10" s="3" t="s">
        <v>256</v>
      </c>
      <c r="M10" s="6" t="str">
        <f>_xlfn.UNICHAR(128584)</f>
        <v>🙈</v>
      </c>
      <c r="N10" s="13">
        <v>128584</v>
      </c>
      <c r="O10" s="3" t="s">
        <v>265</v>
      </c>
    </row>
    <row r="11" spans="1:15" x14ac:dyDescent="0.3">
      <c r="A11" s="6" t="str">
        <f t="shared" si="0"/>
        <v>😉</v>
      </c>
      <c r="B11" s="13">
        <v>128521</v>
      </c>
      <c r="C11" s="3" t="s">
        <v>208</v>
      </c>
      <c r="D11" s="6" t="str">
        <f>_xlfn.UNICHAR(128537)</f>
        <v>😙</v>
      </c>
      <c r="E11" s="13">
        <v>128537</v>
      </c>
      <c r="F11" s="3" t="s">
        <v>224</v>
      </c>
      <c r="G11" s="6" t="str">
        <f>_xlfn.UNICHAR(128553)</f>
        <v>😩</v>
      </c>
      <c r="H11" s="13">
        <v>128553</v>
      </c>
      <c r="I11" s="3" t="s">
        <v>240</v>
      </c>
      <c r="J11" s="6" t="str">
        <f>_xlfn.UNICHAR(128569)</f>
        <v>😹</v>
      </c>
      <c r="K11" s="13">
        <v>128569</v>
      </c>
      <c r="L11" s="3" t="s">
        <v>257</v>
      </c>
      <c r="M11" s="6" t="str">
        <f>_xlfn.UNICHAR(128585)</f>
        <v>🙉</v>
      </c>
      <c r="N11" s="13">
        <v>128585</v>
      </c>
      <c r="O11" s="3" t="s">
        <v>266</v>
      </c>
    </row>
    <row r="12" spans="1:15" x14ac:dyDescent="0.3">
      <c r="A12" s="6" t="str">
        <f t="shared" si="0"/>
        <v>😊</v>
      </c>
      <c r="B12" s="13">
        <v>128522</v>
      </c>
      <c r="C12" s="3" t="s">
        <v>213</v>
      </c>
      <c r="D12" s="6" t="str">
        <f>_xlfn.UNICHAR(128538)</f>
        <v>😚</v>
      </c>
      <c r="E12" s="13">
        <v>128538</v>
      </c>
      <c r="F12" s="3" t="s">
        <v>231</v>
      </c>
      <c r="G12" s="6" t="str">
        <f>_xlfn.UNICHAR(128554)</f>
        <v>😪</v>
      </c>
      <c r="H12" s="13">
        <v>128554</v>
      </c>
      <c r="I12" s="3" t="s">
        <v>247</v>
      </c>
      <c r="J12" s="6" t="str">
        <f>_xlfn.UNICHAR(128570)</f>
        <v>😺</v>
      </c>
      <c r="K12" s="13">
        <v>128570</v>
      </c>
      <c r="L12" s="3" t="s">
        <v>247</v>
      </c>
      <c r="M12" s="6" t="str">
        <f>_xlfn.UNICHAR(128586)</f>
        <v>🙊</v>
      </c>
      <c r="N12" s="13">
        <v>128586</v>
      </c>
      <c r="O12" s="3" t="s">
        <v>267</v>
      </c>
    </row>
    <row r="13" spans="1:15" x14ac:dyDescent="0.3">
      <c r="A13" s="6" t="str">
        <f t="shared" si="0"/>
        <v>😋</v>
      </c>
      <c r="B13" s="13">
        <v>128523</v>
      </c>
      <c r="C13" s="3" t="s">
        <v>214</v>
      </c>
      <c r="D13" s="6" t="str">
        <f>_xlfn.UNICHAR(128539)</f>
        <v>😛</v>
      </c>
      <c r="E13" s="13">
        <v>128539</v>
      </c>
      <c r="F13" s="3" t="s">
        <v>232</v>
      </c>
      <c r="G13" s="6" t="str">
        <f>_xlfn.UNICHAR(128555)</f>
        <v>😫</v>
      </c>
      <c r="H13" s="13">
        <v>128555</v>
      </c>
      <c r="I13" s="3" t="s">
        <v>248</v>
      </c>
      <c r="J13" s="6" t="str">
        <f>_xlfn.UNICHAR(128571)</f>
        <v>😻</v>
      </c>
      <c r="K13" s="13">
        <v>128571</v>
      </c>
      <c r="L13" s="3" t="s">
        <v>248</v>
      </c>
      <c r="M13" s="6" t="str">
        <f>_xlfn.UNICHAR(128587)</f>
        <v>🙋</v>
      </c>
      <c r="N13" s="13">
        <v>128587</v>
      </c>
      <c r="O13" s="3" t="s">
        <v>268</v>
      </c>
    </row>
    <row r="14" spans="1:15" x14ac:dyDescent="0.3">
      <c r="A14" s="6" t="str">
        <f t="shared" si="0"/>
        <v>😌</v>
      </c>
      <c r="B14" s="13">
        <v>128524</v>
      </c>
      <c r="C14" s="3" t="s">
        <v>215</v>
      </c>
      <c r="D14" s="6" t="str">
        <f>_xlfn.UNICHAR(128540)</f>
        <v>😜</v>
      </c>
      <c r="E14" s="13">
        <v>128540</v>
      </c>
      <c r="F14" s="3" t="s">
        <v>233</v>
      </c>
      <c r="G14" s="6" t="str">
        <f>_xlfn.UNICHAR(128556)</f>
        <v>😬</v>
      </c>
      <c r="H14" s="13">
        <v>128556</v>
      </c>
      <c r="I14" s="3" t="s">
        <v>249</v>
      </c>
      <c r="J14" s="6" t="str">
        <f>_xlfn.UNICHAR(128572)</f>
        <v>😼</v>
      </c>
      <c r="K14" s="13">
        <v>128572</v>
      </c>
      <c r="L14" s="3" t="s">
        <v>249</v>
      </c>
      <c r="M14" s="6" t="str">
        <f>_xlfn.UNICHAR(128588)</f>
        <v>🙌</v>
      </c>
      <c r="N14" s="13">
        <v>128588</v>
      </c>
      <c r="O14" s="3" t="s">
        <v>269</v>
      </c>
    </row>
    <row r="15" spans="1:15" x14ac:dyDescent="0.3">
      <c r="A15" s="6" t="str">
        <f t="shared" si="0"/>
        <v>😍</v>
      </c>
      <c r="B15" s="13">
        <v>128525</v>
      </c>
      <c r="C15" s="3" t="s">
        <v>216</v>
      </c>
      <c r="D15" s="6" t="str">
        <f>_xlfn.UNICHAR(128541)</f>
        <v>😝</v>
      </c>
      <c r="E15" s="13">
        <v>128541</v>
      </c>
      <c r="F15" s="3" t="s">
        <v>235</v>
      </c>
      <c r="G15" s="6" t="str">
        <f>_xlfn.UNICHAR(128557)</f>
        <v>😭</v>
      </c>
      <c r="H15" s="13">
        <v>128557</v>
      </c>
      <c r="I15" s="3" t="s">
        <v>250</v>
      </c>
      <c r="J15" s="6" t="str">
        <f>_xlfn.UNICHAR(128573)</f>
        <v>😽</v>
      </c>
      <c r="K15" s="13">
        <v>128573</v>
      </c>
      <c r="L15" s="3" t="s">
        <v>250</v>
      </c>
      <c r="M15" s="6" t="str">
        <f>_xlfn.UNICHAR(128589)</f>
        <v>🙍</v>
      </c>
      <c r="N15" s="13">
        <v>128589</v>
      </c>
      <c r="O15" s="3" t="s">
        <v>270</v>
      </c>
    </row>
    <row r="16" spans="1:15" x14ac:dyDescent="0.3">
      <c r="A16" s="6" t="str">
        <f>_xlfn.UNICHAR(B16)</f>
        <v>😎</v>
      </c>
      <c r="B16" s="13">
        <v>128526</v>
      </c>
      <c r="C16" s="3" t="s">
        <v>217</v>
      </c>
      <c r="D16" s="6" t="str">
        <f>_xlfn.UNICHAR(128542)</f>
        <v>😞</v>
      </c>
      <c r="E16" s="13">
        <v>128542</v>
      </c>
      <c r="F16" s="3" t="s">
        <v>234</v>
      </c>
      <c r="G16" s="6" t="str">
        <f>_xlfn.UNICHAR(128558)</f>
        <v>😮</v>
      </c>
      <c r="H16" s="13">
        <v>128558</v>
      </c>
      <c r="I16" s="3" t="s">
        <v>251</v>
      </c>
      <c r="J16" s="6" t="str">
        <f>_xlfn.UNICHAR(128574)</f>
        <v>😾</v>
      </c>
      <c r="K16" s="13">
        <v>128574</v>
      </c>
      <c r="L16" s="3" t="s">
        <v>251</v>
      </c>
      <c r="M16" s="6" t="str">
        <f>_xlfn.UNICHAR(128589)</f>
        <v>🙍</v>
      </c>
      <c r="N16" s="13">
        <v>128590</v>
      </c>
      <c r="O16" s="3" t="s">
        <v>271</v>
      </c>
    </row>
    <row r="17" spans="1:15" ht="16.2" thickBot="1" x14ac:dyDescent="0.35">
      <c r="A17" s="7" t="str">
        <f>_xlfn.UNICHAR(B17)</f>
        <v>😏</v>
      </c>
      <c r="B17" s="14">
        <v>128527</v>
      </c>
      <c r="C17" s="4" t="s">
        <v>218</v>
      </c>
      <c r="D17" s="7" t="str">
        <f>_xlfn.UNICHAR(128543)</f>
        <v>😟</v>
      </c>
      <c r="E17" s="14">
        <v>128543</v>
      </c>
      <c r="F17" s="4" t="s">
        <v>236</v>
      </c>
      <c r="G17" s="7" t="str">
        <f>_xlfn.UNICHAR(128559)</f>
        <v>😯</v>
      </c>
      <c r="H17" s="14">
        <v>128559</v>
      </c>
      <c r="I17" s="4" t="s">
        <v>252</v>
      </c>
      <c r="J17" s="7" t="str">
        <f>_xlfn.UNICHAR(128575)</f>
        <v>😿</v>
      </c>
      <c r="K17" s="14">
        <v>128575</v>
      </c>
      <c r="L17" s="4" t="s">
        <v>252</v>
      </c>
      <c r="M17" s="7" t="str">
        <f>_xlfn.UNICHAR(128590)</f>
        <v>🙎</v>
      </c>
      <c r="N17" s="14">
        <v>128591</v>
      </c>
      <c r="O17" s="4" t="s">
        <v>272</v>
      </c>
    </row>
    <row r="18" spans="1:15" x14ac:dyDescent="0.3">
      <c r="B18" s="19" t="s">
        <v>273</v>
      </c>
    </row>
    <row r="20" spans="1:15" x14ac:dyDescent="0.3">
      <c r="G20" s="9"/>
    </row>
    <row r="21" spans="1:15" x14ac:dyDescent="0.3">
      <c r="D21" s="19" t="s">
        <v>190</v>
      </c>
      <c r="E21" s="15" t="s">
        <v>191</v>
      </c>
      <c r="F21" s="15"/>
      <c r="G21" s="17" t="s">
        <v>192</v>
      </c>
    </row>
    <row r="22" spans="1:15" x14ac:dyDescent="0.3">
      <c r="G22" s="9"/>
    </row>
    <row r="23" spans="1:15" x14ac:dyDescent="0.3">
      <c r="G23" s="9" t="str">
        <f>_xlfn.UNICHAR(128697)</f>
        <v>🚹</v>
      </c>
    </row>
    <row r="24" spans="1:15" x14ac:dyDescent="0.3">
      <c r="G24" s="16" t="s">
        <v>193</v>
      </c>
    </row>
    <row r="25" spans="1:15" x14ac:dyDescent="0.3">
      <c r="G25" s="9"/>
    </row>
    <row r="26" spans="1:15" x14ac:dyDescent="0.3">
      <c r="D26" s="19" t="s">
        <v>194</v>
      </c>
      <c r="E26" t="s">
        <v>191</v>
      </c>
      <c r="G26" s="18" t="s">
        <v>195</v>
      </c>
    </row>
    <row r="27" spans="1:15" x14ac:dyDescent="0.3">
      <c r="G27" s="18" t="s">
        <v>198</v>
      </c>
    </row>
    <row r="28" spans="1:15" x14ac:dyDescent="0.3">
      <c r="G28" s="9"/>
    </row>
    <row r="29" spans="1:15" x14ac:dyDescent="0.3">
      <c r="G29" s="9"/>
    </row>
    <row r="30" spans="1:15" x14ac:dyDescent="0.3">
      <c r="G30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Unicode128672-128767</vt:lpstr>
      <vt:lpstr>Unicode1F600-1F64F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cp:lastPrinted>2024-10-25T10:09:09Z</cp:lastPrinted>
  <dcterms:created xsi:type="dcterms:W3CDTF">2024-10-25T08:19:25Z</dcterms:created>
  <dcterms:modified xsi:type="dcterms:W3CDTF">2024-10-25T14:45:41Z</dcterms:modified>
</cp:coreProperties>
</file>